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c\Desktop\Выгрузка реестров для ОБ\"/>
    </mc:Choice>
  </mc:AlternateContent>
  <bookViews>
    <workbookView xWindow="0" yWindow="0" windowWidth="24000" windowHeight="9300" activeTab="4"/>
  </bookViews>
  <sheets>
    <sheet name="по операциям" sheetId="7" r:id="rId1"/>
    <sheet name="отчет для печати " sheetId="18" r:id="rId2"/>
    <sheet name="сравнение по датам" sheetId="16" r:id="rId3"/>
    <sheet name="по ролям" sheetId="10" r:id="rId4"/>
    <sheet name="по пользователям" sheetId="13" r:id="rId5"/>
  </sheets>
  <definedNames>
    <definedName name="месяц">'по ролям'!$A:$A</definedName>
    <definedName name="роль1">'по ролям'!$B:$B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8" l="1"/>
  <c r="G133" i="18"/>
  <c r="G123" i="18"/>
  <c r="G114" i="18"/>
  <c r="G105" i="18"/>
  <c r="G97" i="18"/>
  <c r="G82" i="18"/>
  <c r="G70" i="18"/>
  <c r="G58" i="18"/>
  <c r="G46" i="18"/>
  <c r="G32" i="18"/>
  <c r="G22" i="18"/>
  <c r="B8" i="18"/>
  <c r="C8" i="18"/>
  <c r="D8" i="18"/>
  <c r="E8" i="18"/>
  <c r="B9" i="18"/>
  <c r="C9" i="18"/>
  <c r="D9" i="18"/>
  <c r="E9" i="18"/>
  <c r="B10" i="18"/>
  <c r="C10" i="18"/>
  <c r="D10" i="18"/>
  <c r="E10" i="18"/>
  <c r="F10" i="18" s="1"/>
  <c r="B11" i="18"/>
  <c r="C11" i="18"/>
  <c r="D11" i="18"/>
  <c r="E11" i="18"/>
  <c r="F11" i="18" s="1"/>
  <c r="B12" i="18"/>
  <c r="C12" i="18"/>
  <c r="D12" i="18"/>
  <c r="E12" i="18"/>
  <c r="F12" i="18" s="1"/>
  <c r="B13" i="18"/>
  <c r="C13" i="18"/>
  <c r="D13" i="18"/>
  <c r="E13" i="18"/>
  <c r="B14" i="18"/>
  <c r="C14" i="18"/>
  <c r="D14" i="18"/>
  <c r="E14" i="18"/>
  <c r="B15" i="18"/>
  <c r="C15" i="18"/>
  <c r="D15" i="18"/>
  <c r="E15" i="18"/>
  <c r="B16" i="18"/>
  <c r="C16" i="18"/>
  <c r="D16" i="18"/>
  <c r="E16" i="18"/>
  <c r="F16" i="18" s="1"/>
  <c r="B17" i="18"/>
  <c r="C17" i="18"/>
  <c r="D17" i="18"/>
  <c r="B18" i="18"/>
  <c r="C18" i="18"/>
  <c r="D18" i="18"/>
  <c r="E18" i="18"/>
  <c r="F18" i="18" s="1"/>
  <c r="B19" i="18"/>
  <c r="C19" i="18"/>
  <c r="D19" i="18"/>
  <c r="E19" i="18"/>
  <c r="F19" i="18" s="1"/>
  <c r="B20" i="18"/>
  <c r="C20" i="18"/>
  <c r="D20" i="18"/>
  <c r="E20" i="18"/>
  <c r="F20" i="18" s="1"/>
  <c r="B21" i="18"/>
  <c r="C21" i="18"/>
  <c r="D21" i="18"/>
  <c r="E21" i="18"/>
  <c r="B22" i="18"/>
  <c r="C22" i="18"/>
  <c r="D22" i="18"/>
  <c r="E22" i="18"/>
  <c r="F22" i="18" s="1"/>
  <c r="B23" i="18"/>
  <c r="C23" i="18"/>
  <c r="D23" i="18"/>
  <c r="E23" i="18"/>
  <c r="F23" i="18" s="1"/>
  <c r="B24" i="18"/>
  <c r="C24" i="18"/>
  <c r="D24" i="18"/>
  <c r="E24" i="18"/>
  <c r="F24" i="18" s="1"/>
  <c r="B25" i="18"/>
  <c r="C25" i="18"/>
  <c r="D25" i="18"/>
  <c r="E25" i="18"/>
  <c r="B26" i="18"/>
  <c r="C26" i="18"/>
  <c r="D26" i="18"/>
  <c r="E26" i="18"/>
  <c r="F26" i="18" s="1"/>
  <c r="B27" i="18"/>
  <c r="C27" i="18"/>
  <c r="D27" i="18"/>
  <c r="E27" i="18"/>
  <c r="F27" i="18" s="1"/>
  <c r="B28" i="18"/>
  <c r="C28" i="18"/>
  <c r="D28" i="18"/>
  <c r="E28" i="18"/>
  <c r="F28" i="18" s="1"/>
  <c r="B29" i="18"/>
  <c r="C29" i="18"/>
  <c r="D29" i="18"/>
  <c r="E29" i="18"/>
  <c r="B30" i="18"/>
  <c r="C30" i="18"/>
  <c r="D30" i="18"/>
  <c r="E30" i="18"/>
  <c r="F30" i="18" s="1"/>
  <c r="B31" i="18"/>
  <c r="C31" i="18"/>
  <c r="D31" i="18"/>
  <c r="E31" i="18"/>
  <c r="F31" i="18" s="1"/>
  <c r="B32" i="18"/>
  <c r="C32" i="18"/>
  <c r="D32" i="18"/>
  <c r="E32" i="18"/>
  <c r="F32" i="18" s="1"/>
  <c r="B33" i="18"/>
  <c r="C33" i="18"/>
  <c r="D33" i="18"/>
  <c r="E33" i="18"/>
  <c r="F33" i="18" s="1"/>
  <c r="B34" i="18"/>
  <c r="C34" i="18"/>
  <c r="D34" i="18"/>
  <c r="E34" i="18"/>
  <c r="F34" i="18" s="1"/>
  <c r="B35" i="18"/>
  <c r="C35" i="18"/>
  <c r="D35" i="18"/>
  <c r="E35" i="18"/>
  <c r="B36" i="18"/>
  <c r="C36" i="18"/>
  <c r="D36" i="18"/>
  <c r="E36" i="18"/>
  <c r="F36" i="18" s="1"/>
  <c r="B37" i="18"/>
  <c r="C37" i="18"/>
  <c r="D37" i="18"/>
  <c r="E37" i="18"/>
  <c r="F37" i="18" s="1"/>
  <c r="B38" i="18"/>
  <c r="C38" i="18"/>
  <c r="D38" i="18"/>
  <c r="E38" i="18"/>
  <c r="F38" i="18" s="1"/>
  <c r="B39" i="18"/>
  <c r="C39" i="18"/>
  <c r="D39" i="18"/>
  <c r="E39" i="18"/>
  <c r="B40" i="18"/>
  <c r="C40" i="18"/>
  <c r="D40" i="18"/>
  <c r="E40" i="18"/>
  <c r="F40" i="18" s="1"/>
  <c r="B41" i="18"/>
  <c r="C41" i="18"/>
  <c r="D41" i="18"/>
  <c r="E41" i="18"/>
  <c r="F41" i="18" s="1"/>
  <c r="B42" i="18"/>
  <c r="C42" i="18"/>
  <c r="D42" i="18"/>
  <c r="E42" i="18"/>
  <c r="F42" i="18" s="1"/>
  <c r="B43" i="18"/>
  <c r="C43" i="18"/>
  <c r="D43" i="18"/>
  <c r="E43" i="18"/>
  <c r="B44" i="18"/>
  <c r="C44" i="18"/>
  <c r="D44" i="18"/>
  <c r="E44" i="18"/>
  <c r="F44" i="18" s="1"/>
  <c r="B45" i="18"/>
  <c r="C45" i="18"/>
  <c r="D45" i="18"/>
  <c r="E45" i="18"/>
  <c r="F45" i="18" s="1"/>
  <c r="B46" i="18"/>
  <c r="C46" i="18"/>
  <c r="D46" i="18"/>
  <c r="E46" i="18"/>
  <c r="F46" i="18" s="1"/>
  <c r="B47" i="18"/>
  <c r="C47" i="18"/>
  <c r="D47" i="18"/>
  <c r="E47" i="18"/>
  <c r="B48" i="18"/>
  <c r="C48" i="18"/>
  <c r="D48" i="18"/>
  <c r="E48" i="18"/>
  <c r="F48" i="18" s="1"/>
  <c r="B49" i="18"/>
  <c r="C49" i="18"/>
  <c r="D49" i="18"/>
  <c r="E49" i="18"/>
  <c r="F49" i="18" s="1"/>
  <c r="B50" i="18"/>
  <c r="C50" i="18"/>
  <c r="D50" i="18"/>
  <c r="E50" i="18"/>
  <c r="F50" i="18" s="1"/>
  <c r="B51" i="18"/>
  <c r="C51" i="18"/>
  <c r="D51" i="18"/>
  <c r="E51" i="18"/>
  <c r="B52" i="18"/>
  <c r="C52" i="18"/>
  <c r="D52" i="18"/>
  <c r="E52" i="18"/>
  <c r="F52" i="18" s="1"/>
  <c r="B53" i="18"/>
  <c r="C53" i="18"/>
  <c r="D53" i="18"/>
  <c r="E53" i="18"/>
  <c r="F53" i="18" s="1"/>
  <c r="B54" i="18"/>
  <c r="C54" i="18"/>
  <c r="D54" i="18"/>
  <c r="E54" i="18"/>
  <c r="F54" i="18" s="1"/>
  <c r="B55" i="18"/>
  <c r="C55" i="18"/>
  <c r="D55" i="18"/>
  <c r="E55" i="18"/>
  <c r="B56" i="18"/>
  <c r="C56" i="18"/>
  <c r="D56" i="18"/>
  <c r="E56" i="18"/>
  <c r="F56" i="18" s="1"/>
  <c r="B57" i="18"/>
  <c r="C57" i="18"/>
  <c r="D57" i="18"/>
  <c r="E57" i="18"/>
  <c r="F57" i="18" s="1"/>
  <c r="B58" i="18"/>
  <c r="C58" i="18"/>
  <c r="D58" i="18"/>
  <c r="E58" i="18"/>
  <c r="F58" i="18" s="1"/>
  <c r="B59" i="18"/>
  <c r="C59" i="18"/>
  <c r="D59" i="18"/>
  <c r="E59" i="18"/>
  <c r="B60" i="18"/>
  <c r="C60" i="18"/>
  <c r="D60" i="18"/>
  <c r="E60" i="18"/>
  <c r="F60" i="18" s="1"/>
  <c r="B61" i="18"/>
  <c r="C61" i="18"/>
  <c r="D61" i="18"/>
  <c r="E61" i="18"/>
  <c r="F61" i="18" s="1"/>
  <c r="B62" i="18"/>
  <c r="C62" i="18"/>
  <c r="D62" i="18"/>
  <c r="E62" i="18"/>
  <c r="F62" i="18" s="1"/>
  <c r="B63" i="18"/>
  <c r="C63" i="18"/>
  <c r="D63" i="18"/>
  <c r="E63" i="18"/>
  <c r="B64" i="18"/>
  <c r="C64" i="18"/>
  <c r="D64" i="18"/>
  <c r="E64" i="18"/>
  <c r="F64" i="18" s="1"/>
  <c r="B65" i="18"/>
  <c r="C65" i="18"/>
  <c r="D65" i="18"/>
  <c r="E65" i="18"/>
  <c r="F65" i="18" s="1"/>
  <c r="B66" i="18"/>
  <c r="C66" i="18"/>
  <c r="D66" i="18"/>
  <c r="E66" i="18"/>
  <c r="F66" i="18" s="1"/>
  <c r="B67" i="18"/>
  <c r="C67" i="18"/>
  <c r="D67" i="18"/>
  <c r="E67" i="18"/>
  <c r="B68" i="18"/>
  <c r="C68" i="18"/>
  <c r="D68" i="18"/>
  <c r="E68" i="18"/>
  <c r="F68" i="18" s="1"/>
  <c r="B69" i="18"/>
  <c r="C69" i="18"/>
  <c r="D69" i="18"/>
  <c r="E69" i="18"/>
  <c r="F69" i="18" s="1"/>
  <c r="B70" i="18"/>
  <c r="C70" i="18"/>
  <c r="D70" i="18"/>
  <c r="E70" i="18"/>
  <c r="F70" i="18" s="1"/>
  <c r="B71" i="18"/>
  <c r="C71" i="18"/>
  <c r="D71" i="18"/>
  <c r="E71" i="18"/>
  <c r="B72" i="18"/>
  <c r="C72" i="18"/>
  <c r="D72" i="18"/>
  <c r="E72" i="18"/>
  <c r="F72" i="18" s="1"/>
  <c r="B73" i="18"/>
  <c r="C73" i="18"/>
  <c r="D73" i="18"/>
  <c r="E73" i="18"/>
  <c r="F73" i="18" s="1"/>
  <c r="B74" i="18"/>
  <c r="C74" i="18"/>
  <c r="D74" i="18"/>
  <c r="E74" i="18"/>
  <c r="F74" i="18" s="1"/>
  <c r="B75" i="18"/>
  <c r="C75" i="18"/>
  <c r="D75" i="18"/>
  <c r="E75" i="18"/>
  <c r="B76" i="18"/>
  <c r="C76" i="18"/>
  <c r="D76" i="18"/>
  <c r="E76" i="18"/>
  <c r="F76" i="18" s="1"/>
  <c r="B77" i="18"/>
  <c r="C77" i="18"/>
  <c r="D77" i="18"/>
  <c r="E77" i="18"/>
  <c r="F77" i="18" s="1"/>
  <c r="B78" i="18"/>
  <c r="C78" i="18"/>
  <c r="D78" i="18"/>
  <c r="E78" i="18"/>
  <c r="F78" i="18" s="1"/>
  <c r="B79" i="18"/>
  <c r="C79" i="18"/>
  <c r="D79" i="18"/>
  <c r="E79" i="18"/>
  <c r="B80" i="18"/>
  <c r="C80" i="18"/>
  <c r="D80" i="18"/>
  <c r="E80" i="18"/>
  <c r="F80" i="18" s="1"/>
  <c r="B81" i="18"/>
  <c r="C81" i="18"/>
  <c r="D81" i="18"/>
  <c r="E81" i="18"/>
  <c r="F81" i="18" s="1"/>
  <c r="B82" i="18"/>
  <c r="C82" i="18"/>
  <c r="D82" i="18"/>
  <c r="E82" i="18"/>
  <c r="F82" i="18" s="1"/>
  <c r="B83" i="18"/>
  <c r="C83" i="18"/>
  <c r="D83" i="18"/>
  <c r="E83" i="18"/>
  <c r="B84" i="18"/>
  <c r="C84" i="18"/>
  <c r="D84" i="18"/>
  <c r="E84" i="18"/>
  <c r="F84" i="18" s="1"/>
  <c r="B85" i="18"/>
  <c r="C85" i="18"/>
  <c r="D85" i="18"/>
  <c r="E85" i="18"/>
  <c r="F85" i="18" s="1"/>
  <c r="B86" i="18"/>
  <c r="C86" i="18"/>
  <c r="D86" i="18"/>
  <c r="E86" i="18"/>
  <c r="F86" i="18" s="1"/>
  <c r="B87" i="18"/>
  <c r="C87" i="18"/>
  <c r="D87" i="18"/>
  <c r="E87" i="18"/>
  <c r="B88" i="18"/>
  <c r="C88" i="18"/>
  <c r="D88" i="18"/>
  <c r="E88" i="18"/>
  <c r="F88" i="18" s="1"/>
  <c r="B89" i="18"/>
  <c r="C89" i="18"/>
  <c r="D89" i="18"/>
  <c r="E89" i="18"/>
  <c r="F89" i="18" s="1"/>
  <c r="B90" i="18"/>
  <c r="C90" i="18"/>
  <c r="D90" i="18"/>
  <c r="E90" i="18"/>
  <c r="F90" i="18" s="1"/>
  <c r="B91" i="18"/>
  <c r="C91" i="18"/>
  <c r="D91" i="18"/>
  <c r="E91" i="18"/>
  <c r="B92" i="18"/>
  <c r="C92" i="18"/>
  <c r="D92" i="18"/>
  <c r="E92" i="18"/>
  <c r="F92" i="18" s="1"/>
  <c r="B93" i="18"/>
  <c r="C93" i="18"/>
  <c r="D93" i="18"/>
  <c r="E93" i="18"/>
  <c r="F93" i="18" s="1"/>
  <c r="B94" i="18"/>
  <c r="C94" i="18"/>
  <c r="D94" i="18"/>
  <c r="E94" i="18"/>
  <c r="F94" i="18" s="1"/>
  <c r="B95" i="18"/>
  <c r="C95" i="18"/>
  <c r="D95" i="18"/>
  <c r="E95" i="18"/>
  <c r="B96" i="18"/>
  <c r="C96" i="18"/>
  <c r="D96" i="18"/>
  <c r="E96" i="18"/>
  <c r="F96" i="18" s="1"/>
  <c r="B97" i="18"/>
  <c r="C97" i="18"/>
  <c r="D97" i="18"/>
  <c r="E97" i="18"/>
  <c r="F97" i="18" s="1"/>
  <c r="B98" i="18"/>
  <c r="C98" i="18"/>
  <c r="D98" i="18"/>
  <c r="E98" i="18"/>
  <c r="F98" i="18" s="1"/>
  <c r="B99" i="18"/>
  <c r="C99" i="18"/>
  <c r="D99" i="18"/>
  <c r="E99" i="18"/>
  <c r="B100" i="18"/>
  <c r="C100" i="18"/>
  <c r="D100" i="18"/>
  <c r="E100" i="18"/>
  <c r="F100" i="18" s="1"/>
  <c r="B101" i="18"/>
  <c r="C101" i="18"/>
  <c r="D101" i="18"/>
  <c r="E101" i="18"/>
  <c r="F101" i="18" s="1"/>
  <c r="B102" i="18"/>
  <c r="C102" i="18"/>
  <c r="D102" i="18"/>
  <c r="E102" i="18"/>
  <c r="F102" i="18" s="1"/>
  <c r="B103" i="18"/>
  <c r="C103" i="18"/>
  <c r="D103" i="18"/>
  <c r="E103" i="18"/>
  <c r="B104" i="18"/>
  <c r="C104" i="18"/>
  <c r="D104" i="18"/>
  <c r="E104" i="18"/>
  <c r="F104" i="18" s="1"/>
  <c r="B105" i="18"/>
  <c r="C105" i="18"/>
  <c r="D105" i="18"/>
  <c r="E105" i="18"/>
  <c r="F105" i="18" s="1"/>
  <c r="B106" i="18"/>
  <c r="C106" i="18"/>
  <c r="D106" i="18"/>
  <c r="E106" i="18"/>
  <c r="F106" i="18" s="1"/>
  <c r="B107" i="18"/>
  <c r="C107" i="18"/>
  <c r="D107" i="18"/>
  <c r="E107" i="18"/>
  <c r="B108" i="18"/>
  <c r="C108" i="18"/>
  <c r="D108" i="18"/>
  <c r="E108" i="18"/>
  <c r="F108" i="18" s="1"/>
  <c r="B109" i="18"/>
  <c r="C109" i="18"/>
  <c r="D109" i="18"/>
  <c r="E109" i="18"/>
  <c r="F109" i="18" s="1"/>
  <c r="B110" i="18"/>
  <c r="C110" i="18"/>
  <c r="D110" i="18"/>
  <c r="E110" i="18"/>
  <c r="F110" i="18" s="1"/>
  <c r="B111" i="18"/>
  <c r="C111" i="18"/>
  <c r="D111" i="18"/>
  <c r="E111" i="18"/>
  <c r="B112" i="18"/>
  <c r="C112" i="18"/>
  <c r="D112" i="18"/>
  <c r="E112" i="18"/>
  <c r="F112" i="18" s="1"/>
  <c r="B113" i="18"/>
  <c r="C113" i="18"/>
  <c r="D113" i="18"/>
  <c r="E113" i="18"/>
  <c r="F113" i="18" s="1"/>
  <c r="B114" i="18"/>
  <c r="C114" i="18"/>
  <c r="D114" i="18"/>
  <c r="E114" i="18"/>
  <c r="F114" i="18" s="1"/>
  <c r="B115" i="18"/>
  <c r="C115" i="18"/>
  <c r="D115" i="18"/>
  <c r="E115" i="18"/>
  <c r="B116" i="18"/>
  <c r="C116" i="18"/>
  <c r="D116" i="18"/>
  <c r="E116" i="18"/>
  <c r="F116" i="18" s="1"/>
  <c r="B117" i="18"/>
  <c r="C117" i="18"/>
  <c r="D117" i="18"/>
  <c r="E117" i="18"/>
  <c r="F117" i="18" s="1"/>
  <c r="B118" i="18"/>
  <c r="C118" i="18"/>
  <c r="D118" i="18"/>
  <c r="E118" i="18"/>
  <c r="F118" i="18" s="1"/>
  <c r="B119" i="18"/>
  <c r="C119" i="18"/>
  <c r="D119" i="18"/>
  <c r="E119" i="18"/>
  <c r="B120" i="18"/>
  <c r="C120" i="18"/>
  <c r="D120" i="18"/>
  <c r="E120" i="18"/>
  <c r="F120" i="18" s="1"/>
  <c r="B121" i="18"/>
  <c r="C121" i="18"/>
  <c r="D121" i="18"/>
  <c r="E121" i="18"/>
  <c r="F121" i="18" s="1"/>
  <c r="B122" i="18"/>
  <c r="C122" i="18"/>
  <c r="D122" i="18"/>
  <c r="E122" i="18"/>
  <c r="F122" i="18" s="1"/>
  <c r="B123" i="18"/>
  <c r="C123" i="18"/>
  <c r="D123" i="18"/>
  <c r="E123" i="18"/>
  <c r="B124" i="18"/>
  <c r="C124" i="18"/>
  <c r="D124" i="18"/>
  <c r="E124" i="18"/>
  <c r="F124" i="18" s="1"/>
  <c r="B125" i="18"/>
  <c r="C125" i="18"/>
  <c r="D125" i="18"/>
  <c r="E125" i="18"/>
  <c r="F125" i="18" s="1"/>
  <c r="B126" i="18"/>
  <c r="C126" i="18"/>
  <c r="D126" i="18"/>
  <c r="E126" i="18"/>
  <c r="F126" i="18" s="1"/>
  <c r="B127" i="18"/>
  <c r="C127" i="18"/>
  <c r="D127" i="18"/>
  <c r="E127" i="18"/>
  <c r="B128" i="18"/>
  <c r="C128" i="18"/>
  <c r="D128" i="18"/>
  <c r="E128" i="18"/>
  <c r="F128" i="18" s="1"/>
  <c r="B129" i="18"/>
  <c r="C129" i="18"/>
  <c r="D129" i="18"/>
  <c r="E129" i="18"/>
  <c r="F129" i="18" s="1"/>
  <c r="B130" i="18"/>
  <c r="C130" i="18"/>
  <c r="D130" i="18"/>
  <c r="E130" i="18"/>
  <c r="F130" i="18" s="1"/>
  <c r="B131" i="18"/>
  <c r="C131" i="18"/>
  <c r="D131" i="18"/>
  <c r="E131" i="18"/>
  <c r="B132" i="18"/>
  <c r="C132" i="18"/>
  <c r="D132" i="18"/>
  <c r="E132" i="18"/>
  <c r="F132" i="18" s="1"/>
  <c r="B133" i="18"/>
  <c r="C133" i="18"/>
  <c r="D133" i="18"/>
  <c r="E133" i="18"/>
  <c r="F133" i="18" s="1"/>
  <c r="B134" i="18"/>
  <c r="C134" i="18"/>
  <c r="D134" i="18"/>
  <c r="E134" i="18"/>
  <c r="F134" i="18" s="1"/>
  <c r="B135" i="18"/>
  <c r="C135" i="18"/>
  <c r="D135" i="18"/>
  <c r="E135" i="18"/>
  <c r="B136" i="18"/>
  <c r="C136" i="18"/>
  <c r="D136" i="18"/>
  <c r="E136" i="18"/>
  <c r="F136" i="18" s="1"/>
  <c r="B137" i="18"/>
  <c r="C137" i="18"/>
  <c r="D137" i="18"/>
  <c r="E137" i="18"/>
  <c r="F137" i="18" s="1"/>
  <c r="B138" i="18"/>
  <c r="C138" i="18"/>
  <c r="D138" i="18"/>
  <c r="E138" i="18"/>
  <c r="F138" i="18" s="1"/>
  <c r="B139" i="18"/>
  <c r="C139" i="18"/>
  <c r="D139" i="18"/>
  <c r="E139" i="18"/>
  <c r="B140" i="18"/>
  <c r="C140" i="18"/>
  <c r="D140" i="18"/>
  <c r="E140" i="18"/>
  <c r="F140" i="18" s="1"/>
  <c r="B141" i="18"/>
  <c r="C141" i="18"/>
  <c r="D141" i="18"/>
  <c r="E141" i="18"/>
  <c r="F141" i="18" s="1"/>
  <c r="F35" i="18"/>
  <c r="F39" i="18"/>
  <c r="F43" i="18"/>
  <c r="F47" i="18"/>
  <c r="F51" i="18"/>
  <c r="F55" i="18"/>
  <c r="F59" i="18"/>
  <c r="F63" i="18"/>
  <c r="F67" i="18"/>
  <c r="F71" i="18"/>
  <c r="F75" i="18"/>
  <c r="F79" i="18"/>
  <c r="F83" i="18"/>
  <c r="F87" i="18"/>
  <c r="F91" i="18"/>
  <c r="F95" i="18"/>
  <c r="F99" i="18"/>
  <c r="F103" i="18"/>
  <c r="F107" i="18"/>
  <c r="F111" i="18"/>
  <c r="F115" i="18"/>
  <c r="F119" i="18"/>
  <c r="F123" i="18"/>
  <c r="F127" i="18"/>
  <c r="F131" i="18"/>
  <c r="F135" i="18"/>
  <c r="F139" i="18"/>
  <c r="F13" i="18"/>
  <c r="F14" i="18"/>
  <c r="F15" i="18"/>
  <c r="F17" i="18"/>
  <c r="G7" i="18" s="1"/>
  <c r="F21" i="18"/>
  <c r="F25" i="18"/>
  <c r="F29" i="18"/>
  <c r="F7" i="18"/>
  <c r="F8" i="18"/>
  <c r="F9" i="18"/>
  <c r="G8" i="18"/>
  <c r="G9" i="18"/>
  <c r="G10" i="18"/>
  <c r="G11" i="18"/>
  <c r="G12" i="18"/>
  <c r="G13" i="18"/>
  <c r="G14" i="18"/>
  <c r="G15" i="18"/>
  <c r="G16" i="18"/>
  <c r="G17" i="18"/>
  <c r="G18" i="18"/>
  <c r="G19" i="18"/>
  <c r="G20" i="18"/>
  <c r="G21" i="18"/>
  <c r="G23" i="18"/>
  <c r="G24" i="18"/>
  <c r="G25" i="18"/>
  <c r="D7" i="18"/>
  <c r="E7" i="18"/>
  <c r="B7" i="18"/>
  <c r="C7" i="18"/>
  <c r="G142" i="18" l="1"/>
  <c r="A4" i="18"/>
  <c r="F111" i="7"/>
  <c r="E30" i="7" l="1"/>
  <c r="E20" i="7"/>
  <c r="E5" i="7"/>
  <c r="E6" i="7"/>
  <c r="E7" i="7"/>
  <c r="E8" i="7"/>
  <c r="E14" i="7"/>
  <c r="E15" i="7"/>
  <c r="J34" i="13" l="1"/>
  <c r="J35" i="13"/>
  <c r="J36" i="13"/>
  <c r="J37" i="13"/>
  <c r="J38" i="13"/>
  <c r="J39" i="13"/>
  <c r="J40" i="13"/>
  <c r="J41" i="13"/>
  <c r="J42" i="13"/>
  <c r="J43" i="13"/>
  <c r="J44" i="13"/>
  <c r="J33" i="13"/>
  <c r="E138" i="7" l="1"/>
  <c r="E137" i="7"/>
  <c r="E136" i="7"/>
  <c r="E135" i="7"/>
  <c r="E134" i="7"/>
  <c r="E133" i="7"/>
  <c r="E132" i="7"/>
  <c r="E131" i="7"/>
  <c r="E130" i="7"/>
  <c r="E129" i="7"/>
  <c r="E128" i="7"/>
  <c r="E127" i="7"/>
  <c r="E126" i="7"/>
  <c r="E125" i="7"/>
  <c r="E124" i="7"/>
  <c r="E123" i="7"/>
  <c r="E122" i="7"/>
  <c r="E121" i="7"/>
  <c r="E120" i="7"/>
  <c r="E119" i="7"/>
  <c r="E118" i="7"/>
  <c r="E117" i="7"/>
  <c r="E116" i="7"/>
  <c r="E115" i="7"/>
  <c r="E114" i="7"/>
  <c r="E113" i="7"/>
  <c r="E112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92" i="7"/>
  <c r="E91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50" i="7"/>
  <c r="E49" i="7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28" i="7"/>
  <c r="E27" i="7"/>
  <c r="E26" i="7"/>
  <c r="E25" i="7"/>
  <c r="E24" i="7"/>
  <c r="E23" i="7"/>
  <c r="E22" i="7"/>
  <c r="E21" i="7"/>
  <c r="E18" i="7"/>
  <c r="E17" i="7"/>
  <c r="E16" i="7"/>
  <c r="E13" i="7"/>
  <c r="E12" i="7"/>
  <c r="E11" i="7"/>
  <c r="E10" i="7"/>
  <c r="E9" i="7"/>
  <c r="F4" i="7" l="1"/>
  <c r="F19" i="7"/>
  <c r="F29" i="7"/>
</calcChain>
</file>

<file path=xl/sharedStrings.xml><?xml version="1.0" encoding="utf-8"?>
<sst xmlns="http://schemas.openxmlformats.org/spreadsheetml/2006/main" count="190" uniqueCount="85">
  <si>
    <t>Входящий акт приемки услуг</t>
  </si>
  <si>
    <t>Бухгалтерская справка</t>
  </si>
  <si>
    <t>Начисление амортизации ОС</t>
  </si>
  <si>
    <t>Уплата налогов и взносов</t>
  </si>
  <si>
    <t>Исходящее платежное поручение</t>
  </si>
  <si>
    <t>Входящее платежное поручение</t>
  </si>
  <si>
    <t>Банковский ордер</t>
  </si>
  <si>
    <t>Входящий счет на оплату</t>
  </si>
  <si>
    <t>Закрытие ноября 2019 года</t>
  </si>
  <si>
    <t>Закрытие октября 2019 года</t>
  </si>
  <si>
    <t>Входящая накладная</t>
  </si>
  <si>
    <t>Исходящий счет на оплату</t>
  </si>
  <si>
    <t>Исходящий УПД</t>
  </si>
  <si>
    <t>Договор поставки</t>
  </si>
  <si>
    <t>Закрытие сентября 2019 года</t>
  </si>
  <si>
    <t>Закрытие августа 2019 года</t>
  </si>
  <si>
    <t>Закрытие июля 2019 года</t>
  </si>
  <si>
    <t>Закрытие июня 2019 года</t>
  </si>
  <si>
    <t>Списание ТМЦ на затраты</t>
  </si>
  <si>
    <t>Авансовый отчет</t>
  </si>
  <si>
    <t>Исходящий акт приемки услуг</t>
  </si>
  <si>
    <t>Закрытие мая 2019 года</t>
  </si>
  <si>
    <t>Закрытие апреля 2019 года</t>
  </si>
  <si>
    <t>Закрытие марта 2019 года</t>
  </si>
  <si>
    <t>Закрытие февраля 2019 года</t>
  </si>
  <si>
    <t>Закрытие января 2019 года</t>
  </si>
  <si>
    <t>vic@kontur.ru</t>
  </si>
  <si>
    <t>masha@mail.ru</t>
  </si>
  <si>
    <t>Бухгалтер по первичке</t>
  </si>
  <si>
    <t>cveta@gmail.com</t>
  </si>
  <si>
    <t>Директор</t>
  </si>
  <si>
    <t>petr@kontur.ru</t>
  </si>
  <si>
    <t>Оператор</t>
  </si>
  <si>
    <t>p@kontur.ru</t>
  </si>
  <si>
    <t>pe@kontur.ru</t>
  </si>
  <si>
    <t>ma@mail.ru</t>
  </si>
  <si>
    <t>petr@kontur.ru2</t>
  </si>
  <si>
    <t>Валютное исходящее платежное поручение</t>
  </si>
  <si>
    <t>Валютный банковский ордер</t>
  </si>
  <si>
    <t>Списание комиссии банка</t>
  </si>
  <si>
    <t>Перечисление выручки банком - эквайером</t>
  </si>
  <si>
    <t>Подотчет по корп карте</t>
  </si>
  <si>
    <t>Начисление ЗП</t>
  </si>
  <si>
    <t>январь 20202</t>
  </si>
  <si>
    <t>4к</t>
  </si>
  <si>
    <t>5н</t>
  </si>
  <si>
    <t>Количество операций по документам</t>
  </si>
  <si>
    <t>Количество документов по дате документа/дате создания</t>
  </si>
  <si>
    <t>Количество документов по ролям</t>
  </si>
  <si>
    <t>Количество документов по пользователям</t>
  </si>
  <si>
    <t>Месяц</t>
  </si>
  <si>
    <t>Бухгалтер</t>
  </si>
  <si>
    <t>Итого</t>
  </si>
  <si>
    <t>По дате документа</t>
  </si>
  <si>
    <t>По дате создания</t>
  </si>
  <si>
    <t>Тип документа</t>
  </si>
  <si>
    <t>Кол-во</t>
  </si>
  <si>
    <t>Коэфф</t>
  </si>
  <si>
    <t>Кол-во операций</t>
  </si>
  <si>
    <t>Итого операций</t>
  </si>
  <si>
    <t>Пояснение:</t>
  </si>
  <si>
    <t xml:space="preserve">      Списание комиссии банка</t>
  </si>
  <si>
    <t xml:space="preserve">      Перечисление выручки банком - эквайером</t>
  </si>
  <si>
    <t xml:space="preserve">      Подотчет по корп карте</t>
  </si>
  <si>
    <t xml:space="preserve">      Начисление ЗП за одного сотрудника</t>
  </si>
  <si>
    <r>
      <rPr>
        <b/>
        <sz val="11"/>
        <color theme="1"/>
        <rFont val="Calibri"/>
        <family val="2"/>
        <charset val="204"/>
        <scheme val="minor"/>
      </rPr>
      <t>Коэффициент</t>
    </r>
    <r>
      <rPr>
        <sz val="11"/>
        <color theme="1"/>
        <rFont val="Calibri"/>
        <family val="2"/>
        <scheme val="minor"/>
      </rPr>
      <t xml:space="preserve">. Каждую группу документов можно учитывать с разным коэффициентом. Например, валютные документв можно учесть с коэффициентом 1,2 так как они сложнее.  Основываясь на опыте работы с облуживающими бухгалтериями, мы установили некоторые коэффициенты. </t>
    </r>
  </si>
  <si>
    <t xml:space="preserve">      Валютное входящее платежное поручение</t>
  </si>
  <si>
    <t xml:space="preserve">      Валютное исходящее платежное поручение</t>
  </si>
  <si>
    <t xml:space="preserve">      Валютный банковский ордер</t>
  </si>
  <si>
    <r>
      <rPr>
        <b/>
        <sz val="11"/>
        <color theme="1"/>
        <rFont val="Calibri"/>
        <family val="2"/>
        <charset val="204"/>
        <scheme val="minor"/>
      </rPr>
      <t>Начисление ЗП.</t>
    </r>
    <r>
      <rPr>
        <sz val="11"/>
        <color theme="1"/>
        <rFont val="Calibri"/>
        <family val="2"/>
        <scheme val="minor"/>
      </rPr>
      <t xml:space="preserve"> Если в месяце было начисление заработной платы и взносов, то мы сформируем таккой документ, в качестве количества мы укажем сколько сотрудников по трудовому договору или договору ГПХ и сколько учредителей попало в документ. </t>
    </r>
  </si>
  <si>
    <r>
      <rPr>
        <b/>
        <sz val="11"/>
        <color theme="1"/>
        <rFont val="Calibri"/>
        <family val="2"/>
        <charset val="204"/>
        <scheme val="minor"/>
      </rPr>
      <t xml:space="preserve">Подотчет по корп. карте. </t>
    </r>
    <r>
      <rPr>
        <sz val="11"/>
        <color theme="1"/>
        <rFont val="Calibri"/>
        <family val="2"/>
        <scheme val="minor"/>
      </rPr>
      <t>Мы выделили в отдельную группу банковские ордеры и исходящие платежные поручения с оплатой по корпоративной карте</t>
    </r>
  </si>
  <si>
    <r>
      <rPr>
        <b/>
        <sz val="11"/>
        <color theme="1"/>
        <rFont val="Calibri"/>
        <family val="2"/>
        <charset val="204"/>
        <scheme val="minor"/>
      </rPr>
      <t xml:space="preserve">Перечисоение выручки банком-эквайером. </t>
    </r>
    <r>
      <rPr>
        <sz val="11"/>
        <color theme="1"/>
        <rFont val="Calibri"/>
        <family val="2"/>
        <scheme val="minor"/>
      </rPr>
      <t>Мы выделили в отдельную группу банковские ордеры и входящие платежные поручения со выручкой по эквайрингу</t>
    </r>
  </si>
  <si>
    <r>
      <rPr>
        <b/>
        <sz val="11"/>
        <color theme="1"/>
        <rFont val="Calibri"/>
        <family val="2"/>
        <charset val="204"/>
        <scheme val="minor"/>
      </rPr>
      <t xml:space="preserve">Списание комиссии банка. </t>
    </r>
    <r>
      <rPr>
        <sz val="11"/>
        <color theme="1"/>
        <rFont val="Calibri"/>
        <family val="2"/>
        <scheme val="minor"/>
      </rPr>
      <t>Мы выделили в отдельную группу банковские ордеры и исходящие платежные поручения со списанием комиссии банком</t>
    </r>
  </si>
  <si>
    <t>Отчет для ООО "Ромашка"</t>
  </si>
  <si>
    <t>c 01.01.2019 по 31.12.2019</t>
  </si>
  <si>
    <t>Операции:</t>
  </si>
  <si>
    <t>Исполнитель:</t>
  </si>
  <si>
    <t>Заказчик:</t>
  </si>
  <si>
    <t>ООО "Ромашка"</t>
  </si>
  <si>
    <t>_______________________</t>
  </si>
  <si>
    <t>Иванов Сергей Иванович</t>
  </si>
  <si>
    <t>М.П.</t>
  </si>
  <si>
    <t>Итог</t>
  </si>
  <si>
    <t>ООО "Название вашей компании"</t>
  </si>
  <si>
    <t>Иванова В.С.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</si>
</sst>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b/>
      <sz val="13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5">
    <xf numFmtId="0" fontId="0" fillId="0" borderId="0" xfId="0" applyNumberFormat="1" applyFont="1" applyFill="1" applyBorder="1" applyProtection="1"/>
    <xf numFmtId="0" fontId="0" fillId="0" borderId="0" xfId="0" applyNumberFormat="1" applyFont="1" applyFill="1" applyBorder="1" applyAlignment="1" applyProtection="1">
      <alignment horizontal="left"/>
    </xf>
    <xf numFmtId="0" fontId="0" fillId="0" borderId="0" xfId="0" applyNumberFormat="1" applyFont="1" applyFill="1" applyBorder="1" applyAlignment="1" applyProtection="1">
      <alignment horizontal="left" indent="1"/>
    </xf>
    <xf numFmtId="0" fontId="4" fillId="2" borderId="1" xfId="0" applyFont="1" applyFill="1" applyBorder="1"/>
    <xf numFmtId="0" fontId="0" fillId="0" borderId="0" xfId="0" applyNumberFormat="1" applyFont="1" applyFill="1" applyBorder="1" applyAlignment="1" applyProtection="1">
      <alignment wrapText="1"/>
    </xf>
    <xf numFmtId="0" fontId="4" fillId="2" borderId="1" xfId="0" applyNumberFormat="1" applyFont="1" applyFill="1" applyBorder="1"/>
    <xf numFmtId="0" fontId="6" fillId="0" borderId="0" xfId="0" applyNumberFormat="1" applyFont="1" applyFill="1" applyBorder="1" applyAlignment="1" applyProtection="1">
      <alignment horizontal="left"/>
    </xf>
    <xf numFmtId="0" fontId="5" fillId="2" borderId="1" xfId="1" applyFill="1" applyBorder="1"/>
    <xf numFmtId="0" fontId="6" fillId="0" borderId="0" xfId="0" applyNumberFormat="1" applyFont="1" applyFill="1" applyBorder="1" applyAlignment="1" applyProtection="1">
      <alignment horizontal="left" indent="1"/>
    </xf>
    <xf numFmtId="17" fontId="0" fillId="0" borderId="0" xfId="0" applyNumberFormat="1" applyFont="1" applyFill="1" applyBorder="1" applyAlignment="1" applyProtection="1">
      <alignment horizontal="left"/>
    </xf>
    <xf numFmtId="17" fontId="6" fillId="0" borderId="0" xfId="0" applyNumberFormat="1" applyFont="1" applyFill="1" applyBorder="1" applyAlignment="1" applyProtection="1">
      <alignment horizontal="left"/>
    </xf>
    <xf numFmtId="0" fontId="0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 wrapText="1"/>
    </xf>
    <xf numFmtId="0" fontId="3" fillId="0" borderId="0" xfId="0" applyNumberFormat="1" applyFont="1" applyFill="1" applyBorder="1" applyAlignment="1" applyProtection="1">
      <alignment wrapText="1"/>
    </xf>
    <xf numFmtId="0" fontId="0" fillId="0" borderId="0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0" fillId="0" borderId="0" xfId="0"/>
    <xf numFmtId="0" fontId="9" fillId="0" borderId="0" xfId="0" applyNumberFormat="1" applyFont="1" applyFill="1" applyBorder="1" applyAlignment="1" applyProtection="1"/>
    <xf numFmtId="0" fontId="7" fillId="0" borderId="0" xfId="0" applyFont="1"/>
    <xf numFmtId="0" fontId="7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9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 wrapText="1"/>
    </xf>
    <xf numFmtId="0" fontId="9" fillId="0" borderId="0" xfId="0" applyNumberFormat="1" applyFont="1" applyFill="1" applyBorder="1" applyAlignment="1" applyProtection="1">
      <alignment wrapText="1"/>
    </xf>
    <xf numFmtId="0" fontId="6" fillId="0" borderId="0" xfId="0" applyNumberFormat="1" applyFont="1" applyFill="1" applyBorder="1" applyAlignment="1" applyProtection="1">
      <alignment horizontal="left" wrapText="1"/>
    </xf>
    <xf numFmtId="0" fontId="0" fillId="0" borderId="0" xfId="0" applyAlignment="1">
      <alignment wrapText="1"/>
    </xf>
    <xf numFmtId="0" fontId="2" fillId="0" borderId="0" xfId="0" applyNumberFormat="1" applyFont="1" applyFill="1" applyBorder="1" applyAlignment="1" applyProtection="1">
      <alignment horizontal="left" wrapText="1"/>
    </xf>
    <xf numFmtId="17" fontId="9" fillId="0" borderId="0" xfId="0" applyNumberFormat="1" applyFont="1" applyFill="1" applyBorder="1" applyAlignment="1" applyProtection="1"/>
    <xf numFmtId="17" fontId="9" fillId="0" borderId="0" xfId="0" applyNumberFormat="1" applyFont="1" applyFill="1" applyBorder="1" applyAlignment="1" applyProtection="1">
      <alignment horizontal="center"/>
    </xf>
    <xf numFmtId="17" fontId="0" fillId="0" borderId="0" xfId="0" applyNumberFormat="1" applyFont="1" applyFill="1" applyBorder="1" applyAlignment="1" applyProtection="1">
      <alignment wrapText="1"/>
    </xf>
    <xf numFmtId="17" fontId="0" fillId="0" borderId="0" xfId="0" applyNumberFormat="1" applyFont="1" applyFill="1" applyBorder="1" applyProtection="1"/>
    <xf numFmtId="17" fontId="0" fillId="0" borderId="0" xfId="0" applyNumberFormat="1"/>
    <xf numFmtId="17" fontId="0" fillId="0" borderId="0" xfId="0" applyNumberFormat="1" applyAlignment="1">
      <alignment horizontal="left"/>
    </xf>
    <xf numFmtId="17" fontId="2" fillId="0" borderId="0" xfId="0" applyNumberFormat="1" applyFont="1" applyFill="1" applyBorder="1" applyProtection="1"/>
    <xf numFmtId="0" fontId="1" fillId="0" borderId="0" xfId="0" applyNumberFormat="1" applyFont="1" applyFill="1" applyBorder="1" applyAlignment="1" applyProtection="1">
      <alignment horizontal="left" indent="1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Font="1" applyAlignment="1">
      <alignment horizontal="center"/>
    </xf>
    <xf numFmtId="17" fontId="9" fillId="0" borderId="0" xfId="0" applyNumberFormat="1" applyFont="1" applyAlignment="1">
      <alignment horizontal="center"/>
    </xf>
    <xf numFmtId="0" fontId="9" fillId="0" borderId="0" xfId="0" applyNumberFormat="1" applyFont="1" applyFill="1" applyBorder="1" applyAlignment="1" applyProtection="1">
      <alignment horizontal="center" wrapText="1"/>
    </xf>
  </cellXfs>
  <cellStyles count="2">
    <cellStyle name="Гиперссылка" xfId="1" builtinId="8"/>
    <cellStyle name="Обычный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border outline="0"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2" formatCode="mmm/yy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numFmt numFmtId="22" formatCode="mmm/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Операций по</a:t>
            </a:r>
            <a:r>
              <a:rPr lang="ru-RU" baseline="0"/>
              <a:t> месяцам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3.4550095015939274E-2"/>
          <c:y val="0.10486921529175051"/>
          <c:w val="0.949594052727462"/>
          <c:h val="0.83826085119641736"/>
        </c:manualLayout>
      </c:layout>
      <c:lineChart>
        <c:grouping val="standard"/>
        <c:varyColors val="0"/>
        <c:ser>
          <c:idx val="0"/>
          <c:order val="0"/>
          <c:tx>
            <c:strRef>
              <c:f>'по операциям'!$F$3</c:f>
              <c:strCache>
                <c:ptCount val="1"/>
                <c:pt idx="0">
                  <c:v>Итого операций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'по операциям'!$A$4:$A$138</c:f>
              <c:numCache>
                <c:formatCode>General</c:formatCode>
                <c:ptCount val="135"/>
                <c:pt idx="0" formatCode="mmm\-yy">
                  <c:v>43800</c:v>
                </c:pt>
                <c:pt idx="15" formatCode="mmm\-yy">
                  <c:v>43770</c:v>
                </c:pt>
                <c:pt idx="25" formatCode="mmm\-yy">
                  <c:v>43739</c:v>
                </c:pt>
                <c:pt idx="39" formatCode="mmm\-yy">
                  <c:v>43709</c:v>
                </c:pt>
                <c:pt idx="51" formatCode="mmm\-yy">
                  <c:v>43678</c:v>
                </c:pt>
                <c:pt idx="63" formatCode="mmm\-yy">
                  <c:v>43647</c:v>
                </c:pt>
                <c:pt idx="75" formatCode="mmm\-yy">
                  <c:v>43617</c:v>
                </c:pt>
                <c:pt idx="90" formatCode="mmm\-yy">
                  <c:v>43586</c:v>
                </c:pt>
                <c:pt idx="98" formatCode="mmm\-yy">
                  <c:v>43556</c:v>
                </c:pt>
                <c:pt idx="107" formatCode="mmm\-yy">
                  <c:v>43525</c:v>
                </c:pt>
                <c:pt idx="116" formatCode="mmm\-yy">
                  <c:v>43497</c:v>
                </c:pt>
                <c:pt idx="126" formatCode="mmm\-yy">
                  <c:v>43466</c:v>
                </c:pt>
              </c:numCache>
            </c:numRef>
          </c:cat>
          <c:val>
            <c:numRef>
              <c:f>'по операциям'!$F$4:$F$138</c:f>
              <c:numCache>
                <c:formatCode>General</c:formatCode>
                <c:ptCount val="135"/>
                <c:pt idx="0">
                  <c:v>83</c:v>
                </c:pt>
                <c:pt idx="15">
                  <c:v>18</c:v>
                </c:pt>
                <c:pt idx="25">
                  <c:v>29</c:v>
                </c:pt>
                <c:pt idx="39">
                  <c:v>23</c:v>
                </c:pt>
                <c:pt idx="51">
                  <c:v>45</c:v>
                </c:pt>
                <c:pt idx="63">
                  <c:v>5</c:v>
                </c:pt>
                <c:pt idx="75">
                  <c:v>44</c:v>
                </c:pt>
                <c:pt idx="90">
                  <c:v>20</c:v>
                </c:pt>
                <c:pt idx="98">
                  <c:v>23</c:v>
                </c:pt>
                <c:pt idx="107">
                  <c:v>18</c:v>
                </c:pt>
                <c:pt idx="116">
                  <c:v>34</c:v>
                </c:pt>
                <c:pt idx="126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25-46B7-9A04-36DCB3CB4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010544"/>
        <c:axId val="370013824"/>
      </c:lineChart>
      <c:dateAx>
        <c:axId val="37001054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70013824"/>
        <c:crosses val="autoZero"/>
        <c:auto val="1"/>
        <c:lblOffset val="100"/>
        <c:baseTimeUnit val="months"/>
      </c:dateAx>
      <c:valAx>
        <c:axId val="370013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7001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  <a:p>
            <a:pPr>
              <a:defRPr/>
            </a:pPr>
            <a:r>
              <a:rPr lang="ru-RU"/>
              <a:t>Количество документов по дате документа/дате создания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'сравнение по датам'!$B$30</c:f>
              <c:strCache>
                <c:ptCount val="1"/>
                <c:pt idx="0">
                  <c:v>По дате документа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'сравнение по датам'!$A$31:$A$42</c:f>
              <c:numCache>
                <c:formatCode>mmm\-yy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'сравнение по датам'!$B$31:$B$42</c:f>
              <c:numCache>
                <c:formatCode>General</c:formatCode>
                <c:ptCount val="12"/>
                <c:pt idx="0">
                  <c:v>27</c:v>
                </c:pt>
                <c:pt idx="1">
                  <c:v>23</c:v>
                </c:pt>
                <c:pt idx="2">
                  <c:v>21</c:v>
                </c:pt>
                <c:pt idx="3">
                  <c:v>31</c:v>
                </c:pt>
                <c:pt idx="4">
                  <c:v>10</c:v>
                </c:pt>
                <c:pt idx="5">
                  <c:v>49</c:v>
                </c:pt>
                <c:pt idx="6">
                  <c:v>46</c:v>
                </c:pt>
                <c:pt idx="7">
                  <c:v>32</c:v>
                </c:pt>
                <c:pt idx="8">
                  <c:v>29</c:v>
                </c:pt>
                <c:pt idx="9">
                  <c:v>36</c:v>
                </c:pt>
                <c:pt idx="10">
                  <c:v>30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8E-45F3-A524-3D4CCF730BE6}"/>
            </c:ext>
          </c:extLst>
        </c:ser>
        <c:ser>
          <c:idx val="1"/>
          <c:order val="1"/>
          <c:tx>
            <c:strRef>
              <c:f>'сравнение по датам'!$C$30</c:f>
              <c:strCache>
                <c:ptCount val="1"/>
                <c:pt idx="0">
                  <c:v>По дате создания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'сравнение по датам'!$A$31:$A$42</c:f>
              <c:numCache>
                <c:formatCode>mmm\-yy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'сравнение по датам'!$C$31:$C$42</c:f>
              <c:numCache>
                <c:formatCode>General</c:formatCode>
                <c:ptCount val="12"/>
                <c:pt idx="0">
                  <c:v>20</c:v>
                </c:pt>
                <c:pt idx="1">
                  <c:v>18</c:v>
                </c:pt>
                <c:pt idx="2">
                  <c:v>16</c:v>
                </c:pt>
                <c:pt idx="3">
                  <c:v>30</c:v>
                </c:pt>
                <c:pt idx="4">
                  <c:v>8</c:v>
                </c:pt>
                <c:pt idx="5">
                  <c:v>38</c:v>
                </c:pt>
                <c:pt idx="6">
                  <c:v>36</c:v>
                </c:pt>
                <c:pt idx="7">
                  <c:v>27</c:v>
                </c:pt>
                <c:pt idx="8">
                  <c:v>25</c:v>
                </c:pt>
                <c:pt idx="9">
                  <c:v>21</c:v>
                </c:pt>
                <c:pt idx="10">
                  <c:v>16</c:v>
                </c:pt>
                <c:pt idx="11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8E-45F3-A524-3D4CCF730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3387904"/>
        <c:axId val="603388232"/>
      </c:barChart>
      <c:dateAx>
        <c:axId val="60338790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03388232"/>
        <c:crosses val="autoZero"/>
        <c:auto val="1"/>
        <c:lblOffset val="100"/>
        <c:baseTimeUnit val="months"/>
      </c:dateAx>
      <c:valAx>
        <c:axId val="603388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0338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Кол-во документов по</a:t>
            </a:r>
            <a:r>
              <a:rPr lang="ru-RU" baseline="0"/>
              <a:t> ролям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'по ролям'!$B$31</c:f>
              <c:strCache>
                <c:ptCount val="1"/>
                <c:pt idx="0">
                  <c:v>Бухгалтер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'по ролям'!$A$32:$A$45</c:f>
              <c:strCache>
                <c:ptCount val="14"/>
                <c:pt idx="0">
                  <c:v>янв.19</c:v>
                </c:pt>
                <c:pt idx="1">
                  <c:v>фев.19</c:v>
                </c:pt>
                <c:pt idx="2">
                  <c:v>мар.19</c:v>
                </c:pt>
                <c:pt idx="3">
                  <c:v>апр.19</c:v>
                </c:pt>
                <c:pt idx="4">
                  <c:v>май.19</c:v>
                </c:pt>
                <c:pt idx="5">
                  <c:v>июн.19</c:v>
                </c:pt>
                <c:pt idx="6">
                  <c:v>июл.19</c:v>
                </c:pt>
                <c:pt idx="7">
                  <c:v>авг.19</c:v>
                </c:pt>
                <c:pt idx="8">
                  <c:v>сен.19</c:v>
                </c:pt>
                <c:pt idx="9">
                  <c:v>окт.19</c:v>
                </c:pt>
                <c:pt idx="10">
                  <c:v>ноя.19</c:v>
                </c:pt>
                <c:pt idx="11">
                  <c:v>дек.19</c:v>
                </c:pt>
                <c:pt idx="12">
                  <c:v>январь 20202</c:v>
                </c:pt>
                <c:pt idx="13">
                  <c:v>43862</c:v>
                </c:pt>
              </c:strCache>
            </c:strRef>
          </c:cat>
          <c:val>
            <c:numRef>
              <c:f>'по ролям'!$B$32:$B$45</c:f>
              <c:numCache>
                <c:formatCode>General</c:formatCode>
                <c:ptCount val="14"/>
                <c:pt idx="0">
                  <c:v>13</c:v>
                </c:pt>
                <c:pt idx="1">
                  <c:v>13</c:v>
                </c:pt>
                <c:pt idx="2">
                  <c:v>10</c:v>
                </c:pt>
                <c:pt idx="3">
                  <c:v>7</c:v>
                </c:pt>
                <c:pt idx="4">
                  <c:v>1</c:v>
                </c:pt>
                <c:pt idx="5">
                  <c:v>4</c:v>
                </c:pt>
                <c:pt idx="6">
                  <c:v>6</c:v>
                </c:pt>
                <c:pt idx="7">
                  <c:v>7</c:v>
                </c:pt>
                <c:pt idx="8">
                  <c:v>9</c:v>
                </c:pt>
                <c:pt idx="9">
                  <c:v>3</c:v>
                </c:pt>
                <c:pt idx="10">
                  <c:v>3</c:v>
                </c:pt>
                <c:pt idx="11">
                  <c:v>10</c:v>
                </c:pt>
                <c:pt idx="12">
                  <c:v>34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0C-4B1C-AD46-F87C771CAB8F}"/>
            </c:ext>
          </c:extLst>
        </c:ser>
        <c:ser>
          <c:idx val="1"/>
          <c:order val="1"/>
          <c:tx>
            <c:strRef>
              <c:f>'по ролям'!$C$31</c:f>
              <c:strCache>
                <c:ptCount val="1"/>
                <c:pt idx="0">
                  <c:v>Бухгалтер по первичке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'по ролям'!$A$32:$A$45</c:f>
              <c:strCache>
                <c:ptCount val="14"/>
                <c:pt idx="0">
                  <c:v>янв.19</c:v>
                </c:pt>
                <c:pt idx="1">
                  <c:v>фев.19</c:v>
                </c:pt>
                <c:pt idx="2">
                  <c:v>мар.19</c:v>
                </c:pt>
                <c:pt idx="3">
                  <c:v>апр.19</c:v>
                </c:pt>
                <c:pt idx="4">
                  <c:v>май.19</c:v>
                </c:pt>
                <c:pt idx="5">
                  <c:v>июн.19</c:v>
                </c:pt>
                <c:pt idx="6">
                  <c:v>июл.19</c:v>
                </c:pt>
                <c:pt idx="7">
                  <c:v>авг.19</c:v>
                </c:pt>
                <c:pt idx="8">
                  <c:v>сен.19</c:v>
                </c:pt>
                <c:pt idx="9">
                  <c:v>окт.19</c:v>
                </c:pt>
                <c:pt idx="10">
                  <c:v>ноя.19</c:v>
                </c:pt>
                <c:pt idx="11">
                  <c:v>дек.19</c:v>
                </c:pt>
                <c:pt idx="12">
                  <c:v>январь 20202</c:v>
                </c:pt>
                <c:pt idx="13">
                  <c:v>43862</c:v>
                </c:pt>
              </c:strCache>
            </c:strRef>
          </c:cat>
          <c:val>
            <c:numRef>
              <c:f>'по ролям'!$C$32:$C$45</c:f>
              <c:numCache>
                <c:formatCode>General</c:formatCode>
                <c:ptCount val="14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3</c:v>
                </c:pt>
                <c:pt idx="9">
                  <c:v>3</c:v>
                </c:pt>
                <c:pt idx="10">
                  <c:v>6</c:v>
                </c:pt>
                <c:pt idx="11">
                  <c:v>7</c:v>
                </c:pt>
                <c:pt idx="12">
                  <c:v>56</c:v>
                </c:pt>
                <c:pt idx="1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0C-4B1C-AD46-F87C771CAB8F}"/>
            </c:ext>
          </c:extLst>
        </c:ser>
        <c:ser>
          <c:idx val="2"/>
          <c:order val="2"/>
          <c:tx>
            <c:strRef>
              <c:f>'по ролям'!$D$31</c:f>
              <c:strCache>
                <c:ptCount val="1"/>
                <c:pt idx="0">
                  <c:v>Директор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'по ролям'!$A$32:$A$45</c:f>
              <c:strCache>
                <c:ptCount val="14"/>
                <c:pt idx="0">
                  <c:v>янв.19</c:v>
                </c:pt>
                <c:pt idx="1">
                  <c:v>фев.19</c:v>
                </c:pt>
                <c:pt idx="2">
                  <c:v>мар.19</c:v>
                </c:pt>
                <c:pt idx="3">
                  <c:v>апр.19</c:v>
                </c:pt>
                <c:pt idx="4">
                  <c:v>май.19</c:v>
                </c:pt>
                <c:pt idx="5">
                  <c:v>июн.19</c:v>
                </c:pt>
                <c:pt idx="6">
                  <c:v>июл.19</c:v>
                </c:pt>
                <c:pt idx="7">
                  <c:v>авг.19</c:v>
                </c:pt>
                <c:pt idx="8">
                  <c:v>сен.19</c:v>
                </c:pt>
                <c:pt idx="9">
                  <c:v>окт.19</c:v>
                </c:pt>
                <c:pt idx="10">
                  <c:v>ноя.19</c:v>
                </c:pt>
                <c:pt idx="11">
                  <c:v>дек.19</c:v>
                </c:pt>
                <c:pt idx="12">
                  <c:v>январь 20202</c:v>
                </c:pt>
                <c:pt idx="13">
                  <c:v>43862</c:v>
                </c:pt>
              </c:strCache>
            </c:strRef>
          </c:cat>
          <c:val>
            <c:numRef>
              <c:f>'по ролям'!$D$32:$D$45</c:f>
              <c:numCache>
                <c:formatCode>General</c:formatCode>
                <c:ptCount val="14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2</c:v>
                </c:pt>
                <c:pt idx="5">
                  <c:v>8</c:v>
                </c:pt>
                <c:pt idx="6">
                  <c:v>7</c:v>
                </c:pt>
                <c:pt idx="7">
                  <c:v>5</c:v>
                </c:pt>
                <c:pt idx="8">
                  <c:v>15</c:v>
                </c:pt>
                <c:pt idx="9">
                  <c:v>27</c:v>
                </c:pt>
                <c:pt idx="10">
                  <c:v>7</c:v>
                </c:pt>
                <c:pt idx="1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0C-4B1C-AD46-F87C771CAB8F}"/>
            </c:ext>
          </c:extLst>
        </c:ser>
        <c:ser>
          <c:idx val="3"/>
          <c:order val="3"/>
          <c:tx>
            <c:strRef>
              <c:f>'по ролям'!$E$31</c:f>
              <c:strCache>
                <c:ptCount val="1"/>
                <c:pt idx="0">
                  <c:v>Оператор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'по ролям'!$A$32:$A$45</c:f>
              <c:strCache>
                <c:ptCount val="14"/>
                <c:pt idx="0">
                  <c:v>янв.19</c:v>
                </c:pt>
                <c:pt idx="1">
                  <c:v>фев.19</c:v>
                </c:pt>
                <c:pt idx="2">
                  <c:v>мар.19</c:v>
                </c:pt>
                <c:pt idx="3">
                  <c:v>апр.19</c:v>
                </c:pt>
                <c:pt idx="4">
                  <c:v>май.19</c:v>
                </c:pt>
                <c:pt idx="5">
                  <c:v>июн.19</c:v>
                </c:pt>
                <c:pt idx="6">
                  <c:v>июл.19</c:v>
                </c:pt>
                <c:pt idx="7">
                  <c:v>авг.19</c:v>
                </c:pt>
                <c:pt idx="8">
                  <c:v>сен.19</c:v>
                </c:pt>
                <c:pt idx="9">
                  <c:v>окт.19</c:v>
                </c:pt>
                <c:pt idx="10">
                  <c:v>ноя.19</c:v>
                </c:pt>
                <c:pt idx="11">
                  <c:v>дек.19</c:v>
                </c:pt>
                <c:pt idx="12">
                  <c:v>январь 20202</c:v>
                </c:pt>
                <c:pt idx="13">
                  <c:v>43862</c:v>
                </c:pt>
              </c:strCache>
            </c:strRef>
          </c:cat>
          <c:val>
            <c:numRef>
              <c:f>'по ролям'!$E$32:$E$45</c:f>
              <c:numCache>
                <c:formatCode>General</c:formatCode>
                <c:ptCount val="14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13</c:v>
                </c:pt>
                <c:pt idx="4">
                  <c:v>6</c:v>
                </c:pt>
                <c:pt idx="5">
                  <c:v>32</c:v>
                </c:pt>
                <c:pt idx="6">
                  <c:v>28</c:v>
                </c:pt>
                <c:pt idx="7">
                  <c:v>15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0C-4B1C-AD46-F87C771CAB8F}"/>
            </c:ext>
          </c:extLst>
        </c:ser>
        <c:ser>
          <c:idx val="4"/>
          <c:order val="4"/>
          <c:tx>
            <c:strRef>
              <c:f>'по ролям'!$F$31</c:f>
              <c:strCache>
                <c:ptCount val="1"/>
                <c:pt idx="0">
                  <c:v>Итого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'по ролям'!$A$32:$A$45</c:f>
              <c:strCache>
                <c:ptCount val="14"/>
                <c:pt idx="0">
                  <c:v>янв.19</c:v>
                </c:pt>
                <c:pt idx="1">
                  <c:v>фев.19</c:v>
                </c:pt>
                <c:pt idx="2">
                  <c:v>мар.19</c:v>
                </c:pt>
                <c:pt idx="3">
                  <c:v>апр.19</c:v>
                </c:pt>
                <c:pt idx="4">
                  <c:v>май.19</c:v>
                </c:pt>
                <c:pt idx="5">
                  <c:v>июн.19</c:v>
                </c:pt>
                <c:pt idx="6">
                  <c:v>июл.19</c:v>
                </c:pt>
                <c:pt idx="7">
                  <c:v>авг.19</c:v>
                </c:pt>
                <c:pt idx="8">
                  <c:v>сен.19</c:v>
                </c:pt>
                <c:pt idx="9">
                  <c:v>окт.19</c:v>
                </c:pt>
                <c:pt idx="10">
                  <c:v>ноя.19</c:v>
                </c:pt>
                <c:pt idx="11">
                  <c:v>дек.19</c:v>
                </c:pt>
                <c:pt idx="12">
                  <c:v>январь 20202</c:v>
                </c:pt>
                <c:pt idx="13">
                  <c:v>43862</c:v>
                </c:pt>
              </c:strCache>
            </c:strRef>
          </c:cat>
          <c:val>
            <c:numRef>
              <c:f>'по ролям'!$F$32:$F$45</c:f>
              <c:numCache>
                <c:formatCode>General</c:formatCode>
                <c:ptCount val="14"/>
                <c:pt idx="0">
                  <c:v>27</c:v>
                </c:pt>
                <c:pt idx="1">
                  <c:v>23</c:v>
                </c:pt>
                <c:pt idx="2">
                  <c:v>21</c:v>
                </c:pt>
                <c:pt idx="3">
                  <c:v>31</c:v>
                </c:pt>
                <c:pt idx="4">
                  <c:v>10</c:v>
                </c:pt>
                <c:pt idx="5">
                  <c:v>49</c:v>
                </c:pt>
                <c:pt idx="6">
                  <c:v>46</c:v>
                </c:pt>
                <c:pt idx="7">
                  <c:v>32</c:v>
                </c:pt>
                <c:pt idx="8">
                  <c:v>29</c:v>
                </c:pt>
                <c:pt idx="9">
                  <c:v>36</c:v>
                </c:pt>
                <c:pt idx="10">
                  <c:v>18</c:v>
                </c:pt>
                <c:pt idx="11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BF-46AB-91D4-3A4ED7317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240600"/>
        <c:axId val="531236008"/>
      </c:lineChart>
      <c:catAx>
        <c:axId val="531240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31236008"/>
        <c:crosses val="autoZero"/>
        <c:auto val="1"/>
        <c:lblAlgn val="ctr"/>
        <c:lblOffset val="100"/>
        <c:noMultiLvlLbl val="1"/>
      </c:catAx>
      <c:valAx>
        <c:axId val="531236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3124060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  <a:p>
            <a:pPr>
              <a:defRPr/>
            </a:pPr>
            <a:r>
              <a:rPr lang="ru-RU"/>
              <a:t>Количество документов по пользователям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'по пользователям'!$B$32</c:f>
              <c:strCache>
                <c:ptCount val="1"/>
                <c:pt idx="0">
                  <c:v>cveta@gmail.com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'по пользователям'!$A$33:$A$44</c:f>
              <c:numCache>
                <c:formatCode>mmm\-yy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'по пользователям'!$B$33:$B$44</c:f>
              <c:numCache>
                <c:formatCode>General</c:formatCode>
                <c:ptCount val="12"/>
                <c:pt idx="0">
                  <c:v>6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2</c:v>
                </c:pt>
                <c:pt idx="5">
                  <c:v>8</c:v>
                </c:pt>
                <c:pt idx="6">
                  <c:v>7</c:v>
                </c:pt>
                <c:pt idx="7">
                  <c:v>5</c:v>
                </c:pt>
                <c:pt idx="8">
                  <c:v>15</c:v>
                </c:pt>
                <c:pt idx="9">
                  <c:v>27</c:v>
                </c:pt>
                <c:pt idx="10">
                  <c:v>7</c:v>
                </c:pt>
                <c:pt idx="1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9B-4CDD-9FB9-29B66FF68DC5}"/>
            </c:ext>
          </c:extLst>
        </c:ser>
        <c:ser>
          <c:idx val="1"/>
          <c:order val="1"/>
          <c:tx>
            <c:strRef>
              <c:f>'по пользователям'!$C$32</c:f>
              <c:strCache>
                <c:ptCount val="1"/>
                <c:pt idx="0">
                  <c:v>masha@mail.ru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'по пользователям'!$A$33:$A$44</c:f>
              <c:numCache>
                <c:formatCode>mmm\-yy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'по пользователям'!$C$33:$C$44</c:f>
              <c:numCache>
                <c:formatCode>General</c:formatCode>
                <c:ptCount val="12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3</c:v>
                </c:pt>
                <c:pt idx="9">
                  <c:v>3</c:v>
                </c:pt>
                <c:pt idx="10">
                  <c:v>6</c:v>
                </c:pt>
                <c:pt idx="1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9B-4CDD-9FB9-29B66FF68DC5}"/>
            </c:ext>
          </c:extLst>
        </c:ser>
        <c:ser>
          <c:idx val="2"/>
          <c:order val="2"/>
          <c:tx>
            <c:strRef>
              <c:f>'по пользователям'!$D$32</c:f>
              <c:strCache>
                <c:ptCount val="1"/>
                <c:pt idx="0">
                  <c:v>petr@kontur.ru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'по пользователям'!$A$33:$A$44</c:f>
              <c:numCache>
                <c:formatCode>mmm\-yy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'по пользователям'!$D$33:$D$44</c:f>
              <c:numCache>
                <c:formatCode>General</c:formatCode>
                <c:ptCount val="12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13</c:v>
                </c:pt>
                <c:pt idx="4">
                  <c:v>6</c:v>
                </c:pt>
                <c:pt idx="5">
                  <c:v>32</c:v>
                </c:pt>
                <c:pt idx="6">
                  <c:v>28</c:v>
                </c:pt>
                <c:pt idx="7">
                  <c:v>15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9B-4CDD-9FB9-29B66FF68DC5}"/>
            </c:ext>
          </c:extLst>
        </c:ser>
        <c:ser>
          <c:idx val="3"/>
          <c:order val="3"/>
          <c:tx>
            <c:strRef>
              <c:f>'по пользователям'!$E$32</c:f>
              <c:strCache>
                <c:ptCount val="1"/>
                <c:pt idx="0">
                  <c:v>vic@kontur.ru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'по пользователям'!$A$33:$A$44</c:f>
              <c:numCache>
                <c:formatCode>mmm\-yy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'по пользователям'!$E$33:$E$44</c:f>
              <c:numCache>
                <c:formatCode>General</c:formatCode>
                <c:ptCount val="12"/>
                <c:pt idx="0">
                  <c:v>13</c:v>
                </c:pt>
                <c:pt idx="1">
                  <c:v>13</c:v>
                </c:pt>
                <c:pt idx="2">
                  <c:v>10</c:v>
                </c:pt>
                <c:pt idx="3">
                  <c:v>7</c:v>
                </c:pt>
                <c:pt idx="4">
                  <c:v>1</c:v>
                </c:pt>
                <c:pt idx="5">
                  <c:v>4</c:v>
                </c:pt>
                <c:pt idx="6">
                  <c:v>6</c:v>
                </c:pt>
                <c:pt idx="7">
                  <c:v>7</c:v>
                </c:pt>
                <c:pt idx="8">
                  <c:v>9</c:v>
                </c:pt>
                <c:pt idx="9">
                  <c:v>3</c:v>
                </c:pt>
                <c:pt idx="10">
                  <c:v>3</c:v>
                </c:pt>
                <c:pt idx="11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9B-4CDD-9FB9-29B66FF68DC5}"/>
            </c:ext>
          </c:extLst>
        </c:ser>
        <c:ser>
          <c:idx val="4"/>
          <c:order val="4"/>
          <c:tx>
            <c:strRef>
              <c:f>'по пользователям'!$F$32</c:f>
              <c:strCache>
                <c:ptCount val="1"/>
                <c:pt idx="0">
                  <c:v>ma@mail.ru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'по пользователям'!$A$33:$A$44</c:f>
              <c:numCache>
                <c:formatCode>mmm\-yy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'по пользователям'!$F$33:$F$44</c:f>
              <c:numCache>
                <c:formatCode>General</c:formatCode>
                <c:ptCount val="12"/>
                <c:pt idx="0">
                  <c:v>27</c:v>
                </c:pt>
                <c:pt idx="1">
                  <c:v>23</c:v>
                </c:pt>
                <c:pt idx="2">
                  <c:v>21</c:v>
                </c:pt>
                <c:pt idx="3">
                  <c:v>31</c:v>
                </c:pt>
                <c:pt idx="4">
                  <c:v>10</c:v>
                </c:pt>
                <c:pt idx="5">
                  <c:v>49</c:v>
                </c:pt>
                <c:pt idx="6">
                  <c:v>46</c:v>
                </c:pt>
                <c:pt idx="7">
                  <c:v>32</c:v>
                </c:pt>
                <c:pt idx="8">
                  <c:v>29</c:v>
                </c:pt>
                <c:pt idx="9">
                  <c:v>36</c:v>
                </c:pt>
                <c:pt idx="10">
                  <c:v>18</c:v>
                </c:pt>
                <c:pt idx="11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39B-4CDD-9FB9-29B66FF68DC5}"/>
            </c:ext>
          </c:extLst>
        </c:ser>
        <c:ser>
          <c:idx val="5"/>
          <c:order val="5"/>
          <c:tx>
            <c:strRef>
              <c:f>'по пользователям'!$G$32</c:f>
              <c:strCache>
                <c:ptCount val="1"/>
                <c:pt idx="0">
                  <c:v>petr@kontur.ru2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'по пользователям'!$A$33:$A$44</c:f>
              <c:numCache>
                <c:formatCode>mmm\-yy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'по пользователям'!$G$33:$G$44</c:f>
              <c:numCache>
                <c:formatCode>General</c:formatCode>
                <c:ptCount val="12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13</c:v>
                </c:pt>
                <c:pt idx="4">
                  <c:v>34</c:v>
                </c:pt>
                <c:pt idx="5">
                  <c:v>4</c:v>
                </c:pt>
                <c:pt idx="6">
                  <c:v>67</c:v>
                </c:pt>
                <c:pt idx="7">
                  <c:v>15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39B-4CDD-9FB9-29B66FF68DC5}"/>
            </c:ext>
          </c:extLst>
        </c:ser>
        <c:ser>
          <c:idx val="6"/>
          <c:order val="6"/>
          <c:tx>
            <c:strRef>
              <c:f>'по пользователям'!$H$32</c:f>
              <c:strCache>
                <c:ptCount val="1"/>
                <c:pt idx="0">
                  <c:v>p@kontur.ru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'по пользователям'!$A$33:$A$44</c:f>
              <c:numCache>
                <c:formatCode>mmm\-yy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'по пользователям'!$H$33:$H$44</c:f>
              <c:numCache>
                <c:formatCode>General</c:formatCode>
                <c:ptCount val="12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13</c:v>
                </c:pt>
                <c:pt idx="4">
                  <c:v>3</c:v>
                </c:pt>
                <c:pt idx="5">
                  <c:v>66</c:v>
                </c:pt>
                <c:pt idx="6">
                  <c:v>2</c:v>
                </c:pt>
                <c:pt idx="7">
                  <c:v>15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39B-4CDD-9FB9-29B66FF68DC5}"/>
            </c:ext>
          </c:extLst>
        </c:ser>
        <c:ser>
          <c:idx val="7"/>
          <c:order val="7"/>
          <c:tx>
            <c:strRef>
              <c:f>'по пользователям'!$I$32</c:f>
              <c:strCache>
                <c:ptCount val="1"/>
                <c:pt idx="0">
                  <c:v>pe@kontur.ru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'по пользователям'!$A$33:$A$44</c:f>
              <c:numCache>
                <c:formatCode>mmm\-yy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'по пользователям'!$I$33:$I$44</c:f>
              <c:numCache>
                <c:formatCode>General</c:formatCode>
                <c:ptCount val="12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13</c:v>
                </c:pt>
                <c:pt idx="4">
                  <c:v>6</c:v>
                </c:pt>
                <c:pt idx="5">
                  <c:v>32</c:v>
                </c:pt>
                <c:pt idx="6">
                  <c:v>7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39B-4CDD-9FB9-29B66FF68DC5}"/>
            </c:ext>
          </c:extLst>
        </c:ser>
        <c:ser>
          <c:idx val="8"/>
          <c:order val="8"/>
          <c:tx>
            <c:strRef>
              <c:f>'по пользователям'!$J$32</c:f>
              <c:strCache>
                <c:ptCount val="1"/>
                <c:pt idx="0">
                  <c:v>Итого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'по пользователям'!$A$33:$A$44</c:f>
              <c:numCache>
                <c:formatCode>mmm\-yy</c:formatCode>
                <c:ptCount val="12"/>
                <c:pt idx="0">
                  <c:v>43466</c:v>
                </c:pt>
                <c:pt idx="1">
                  <c:v>43497</c:v>
                </c:pt>
                <c:pt idx="2">
                  <c:v>43525</c:v>
                </c:pt>
                <c:pt idx="3">
                  <c:v>43556</c:v>
                </c:pt>
                <c:pt idx="4">
                  <c:v>43586</c:v>
                </c:pt>
                <c:pt idx="5">
                  <c:v>43617</c:v>
                </c:pt>
                <c:pt idx="6">
                  <c:v>43647</c:v>
                </c:pt>
                <c:pt idx="7">
                  <c:v>43678</c:v>
                </c:pt>
                <c:pt idx="8">
                  <c:v>43709</c:v>
                </c:pt>
                <c:pt idx="9">
                  <c:v>43739</c:v>
                </c:pt>
                <c:pt idx="10">
                  <c:v>43770</c:v>
                </c:pt>
                <c:pt idx="11">
                  <c:v>43800</c:v>
                </c:pt>
              </c:numCache>
            </c:numRef>
          </c:cat>
          <c:val>
            <c:numRef>
              <c:f>'по пользователям'!$J$33:$J$44</c:f>
              <c:numCache>
                <c:formatCode>General</c:formatCode>
                <c:ptCount val="12"/>
                <c:pt idx="0">
                  <c:v>66</c:v>
                </c:pt>
                <c:pt idx="1">
                  <c:v>52</c:v>
                </c:pt>
                <c:pt idx="2">
                  <c:v>51</c:v>
                </c:pt>
                <c:pt idx="3">
                  <c:v>101</c:v>
                </c:pt>
                <c:pt idx="4">
                  <c:v>63</c:v>
                </c:pt>
                <c:pt idx="5">
                  <c:v>200</c:v>
                </c:pt>
                <c:pt idx="6">
                  <c:v>168</c:v>
                </c:pt>
                <c:pt idx="7">
                  <c:v>95</c:v>
                </c:pt>
                <c:pt idx="8">
                  <c:v>64</c:v>
                </c:pt>
                <c:pt idx="9">
                  <c:v>81</c:v>
                </c:pt>
                <c:pt idx="10">
                  <c:v>42</c:v>
                </c:pt>
                <c:pt idx="11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39B-4CDD-9FB9-29B66FF68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1903960"/>
        <c:axId val="621902648"/>
      </c:lineChart>
      <c:dateAx>
        <c:axId val="62190396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21902648"/>
        <c:crosses val="autoZero"/>
        <c:auto val="1"/>
        <c:lblOffset val="100"/>
        <c:baseTimeUnit val="months"/>
      </c:dateAx>
      <c:valAx>
        <c:axId val="621902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219039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571498</xdr:colOff>
      <xdr:row>3</xdr:row>
      <xdr:rowOff>9524</xdr:rowOff>
    </xdr:from>
    <xdr:to>
      <xdr:col>12</xdr:col>
      <xdr:colOff>476250</xdr:colOff>
      <xdr:row>21</xdr:row>
      <xdr:rowOff>114299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9523</xdr:colOff>
      <xdr:row>0</xdr:row>
      <xdr:rowOff>28574</xdr:rowOff>
    </xdr:from>
    <xdr:to>
      <xdr:col>6</xdr:col>
      <xdr:colOff>590549</xdr:colOff>
      <xdr:row>25</xdr:row>
      <xdr:rowOff>190499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10</xdr:col>
      <xdr:colOff>247650</xdr:colOff>
      <xdr:row>26</xdr:row>
      <xdr:rowOff>161925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9</xdr:col>
      <xdr:colOff>542925</xdr:colOff>
      <xdr:row>29</xdr:row>
      <xdr:rowOff>9524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5" name="Таблица5" displayName="Таблица5" ref="A3:F138" totalsRowShown="0" headerRowDxfId="13">
  <autoFilter ref="A3:F138"/>
  <tableColumns count="6">
    <tableColumn id="1" name="Месяц"/>
    <tableColumn id="2" name="Тип документа" dataDxfId="12"/>
    <tableColumn id="3" name="Кол-во"/>
    <tableColumn id="4" name="Коэфф"/>
    <tableColumn id="5" name="Кол-во операций">
      <calculatedColumnFormula>IF(ISBLANK(D4),C4,C4*D4)</calculatedColumnFormula>
    </tableColumn>
    <tableColumn id="6" name="Итого операций"/>
  </tableColumns>
  <tableStyleInfo name="TableStyleLight6" showFirstColumn="0" showLastColumn="0" showRowStripes="1" showColumnStripes="0"/>
</table>
</file>

<file path=xl/tables/table2.xml><?xml version="1.0" encoding="utf-8"?>
<table xmlns="http://schemas.openxmlformats.org/spreadsheetml/2006/main" id="4" name="Таблица525" displayName="Таблица525" ref="B6:G142" totalsRowCount="1" headerRowDxfId="11">
  <tableColumns count="6">
    <tableColumn id="1" name="Месяц" totalsRowLabel="Итог" dataDxfId="10" totalsRowDxfId="9">
      <calculatedColumnFormula>IF(ISBLANK('по операциям'!A4),"",'по операциям'!A4)</calculatedColumnFormula>
    </tableColumn>
    <tableColumn id="2" name="Тип документа" dataDxfId="8" totalsRowDxfId="7">
      <calculatedColumnFormula>IF(ISBLANK('по операциям'!B4),"",'по операциям'!B4)</calculatedColumnFormula>
    </tableColumn>
    <tableColumn id="3" name="Кол-во">
      <calculatedColumnFormula>IF(ISBLANK('по операциям'!C4),"",'по операциям'!C4)</calculatedColumnFormula>
    </tableColumn>
    <tableColumn id="4" name="Коэфф">
      <calculatedColumnFormula>IF(ISBLANK('по операциям'!D4),"",'по операциям'!D4)</calculatedColumnFormula>
    </tableColumn>
    <tableColumn id="5" name="Кол-во операций">
      <calculatedColumnFormula>IF(ISBLANK(E7),D7,D7*E7)</calculatedColumnFormula>
    </tableColumn>
    <tableColumn id="6" name="Итого операций" totalsRowFunction="sum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7" name="Таблица7" displayName="Таблица7" ref="A30:C42" totalsRowShown="0">
  <autoFilter ref="A30:C42"/>
  <tableColumns count="3">
    <tableColumn id="1" name="Месяц" dataDxfId="6"/>
    <tableColumn id="2" name="По дате документа"/>
    <tableColumn id="3" name="По дате создания"/>
  </tableColumns>
  <tableStyleInfo name="TableStyleLight6" showFirstColumn="0" showLastColumn="0" showRowStripes="1" showColumnStripes="0"/>
</table>
</file>

<file path=xl/tables/table4.xml><?xml version="1.0" encoding="utf-8"?>
<table xmlns="http://schemas.openxmlformats.org/spreadsheetml/2006/main" id="2" name="Таблица2" displayName="Таблица2" ref="A31:F45" totalsRowShown="0" headerRowDxfId="5" headerRowBorderDxfId="4">
  <autoFilter ref="A31:F45"/>
  <tableColumns count="6">
    <tableColumn id="1" name="Месяц" dataDxfId="3"/>
    <tableColumn id="2" name="Бухгалтер"/>
    <tableColumn id="3" name="Бухгалтер по первичке"/>
    <tableColumn id="4" name="Директор"/>
    <tableColumn id="5" name="Оператор"/>
    <tableColumn id="6" name="Итого"/>
  </tableColumns>
  <tableStyleInfo name="TableStyleLight6" showFirstColumn="0" showLastColumn="0" showRowStripes="1" showColumnStripes="0"/>
</table>
</file>

<file path=xl/tables/table5.xml><?xml version="1.0" encoding="utf-8"?>
<table xmlns="http://schemas.openxmlformats.org/spreadsheetml/2006/main" id="3" name="Таблица3" displayName="Таблица3" ref="A32:J44" totalsRowShown="0" headerRowDxfId="2" headerRowBorderDxfId="1" headerRowCellStyle="Гиперссылка">
  <autoFilter ref="A32:J44"/>
  <tableColumns count="10">
    <tableColumn id="1" name="Месяц" dataDxfId="0"/>
    <tableColumn id="2" name="cveta@gmail.com"/>
    <tableColumn id="3" name="masha@mail.ru"/>
    <tableColumn id="4" name="petr@kontur.ru"/>
    <tableColumn id="5" name="vic@kontur.ru"/>
    <tableColumn id="6" name="ma@mail.ru"/>
    <tableColumn id="7" name="petr@kontur.ru2"/>
    <tableColumn id="8" name="p@kontur.ru"/>
    <tableColumn id="9" name="pe@kontur.ru"/>
    <tableColumn id="10" name="Итого">
      <calculatedColumnFormula>SUM(B33:I33)</calculatedColumnFormula>
    </tableColumn>
  </tableColumns>
  <tableStyleInfo name="TableStyleLight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masha@mail.ru" TargetMode="External"/><Relationship Id="rId2" Type="http://schemas.openxmlformats.org/officeDocument/2006/relationships/hyperlink" Target="mailto:pe@kontur.ru" TargetMode="External"/><Relationship Id="rId1" Type="http://schemas.openxmlformats.org/officeDocument/2006/relationships/hyperlink" Target="mailto:p@kontur.ru" TargetMode="External"/><Relationship Id="rId6" Type="http://schemas.openxmlformats.org/officeDocument/2006/relationships/table" Target="../tables/table5.xml"/><Relationship Id="rId5" Type="http://schemas.openxmlformats.org/officeDocument/2006/relationships/drawing" Target="../drawings/drawing4.xml"/><Relationship Id="rId4" Type="http://schemas.openxmlformats.org/officeDocument/2006/relationships/hyperlink" Target="mailto:ma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8"/>
  <sheetViews>
    <sheetView workbookViewId="0">
      <selection activeCell="B10" sqref="B10"/>
    </sheetView>
  </sheetViews>
  <sheetFormatPr defaultRowHeight="15" x14ac:dyDescent="0.25"/>
  <cols>
    <col min="2" max="2" width="43" customWidth="1"/>
    <col min="3" max="3" width="12.85546875" customWidth="1"/>
    <col min="5" max="5" width="14.85546875" customWidth="1"/>
    <col min="6" max="6" width="13" customWidth="1"/>
    <col min="8" max="8" width="87.85546875" customWidth="1"/>
  </cols>
  <sheetData>
    <row r="1" spans="1:11" ht="17.25" x14ac:dyDescent="0.3">
      <c r="A1" s="41" t="s">
        <v>46</v>
      </c>
      <c r="B1" s="41"/>
      <c r="C1" s="41"/>
      <c r="D1" s="41"/>
      <c r="E1" s="41"/>
      <c r="F1" s="41"/>
      <c r="H1" t="s">
        <v>60</v>
      </c>
    </row>
    <row r="2" spans="1:11" ht="17.25" x14ac:dyDescent="0.3">
      <c r="A2" s="12"/>
      <c r="B2" s="12"/>
      <c r="C2" s="12"/>
      <c r="D2" s="12"/>
      <c r="E2" s="12"/>
      <c r="F2" s="12"/>
    </row>
    <row r="3" spans="1:11" s="4" customFormat="1" ht="60" x14ac:dyDescent="0.25">
      <c r="A3" s="4" t="s">
        <v>50</v>
      </c>
      <c r="B3" s="4" t="s">
        <v>55</v>
      </c>
      <c r="C3" s="4" t="s">
        <v>56</v>
      </c>
      <c r="D3" s="4" t="s">
        <v>57</v>
      </c>
      <c r="E3" s="4" t="s">
        <v>58</v>
      </c>
      <c r="F3" s="4" t="s">
        <v>59</v>
      </c>
      <c r="H3" s="14" t="s">
        <v>65</v>
      </c>
    </row>
    <row r="4" spans="1:11" ht="16.5" customHeight="1" x14ac:dyDescent="0.25">
      <c r="A4" s="9">
        <v>43800</v>
      </c>
      <c r="F4">
        <f>SUM(E5:E18)</f>
        <v>83</v>
      </c>
      <c r="H4" s="14" t="s">
        <v>64</v>
      </c>
      <c r="I4">
        <v>3</v>
      </c>
    </row>
    <row r="5" spans="1:11" ht="15" customHeight="1" x14ac:dyDescent="0.25">
      <c r="A5" s="1"/>
      <c r="B5" s="37" t="s">
        <v>42</v>
      </c>
      <c r="C5">
        <v>10</v>
      </c>
      <c r="D5">
        <v>3</v>
      </c>
      <c r="E5">
        <f>IF(ISBLANK(D5),C5,C5*D5)</f>
        <v>30</v>
      </c>
      <c r="H5" s="14" t="s">
        <v>61</v>
      </c>
      <c r="I5">
        <v>0.25</v>
      </c>
    </row>
    <row r="6" spans="1:11" ht="18.75" customHeight="1" x14ac:dyDescent="0.25">
      <c r="A6" s="1"/>
      <c r="B6" s="37" t="s">
        <v>39</v>
      </c>
      <c r="C6">
        <v>26</v>
      </c>
      <c r="D6">
        <v>0.25</v>
      </c>
      <c r="E6">
        <f>IF(ISBLANK(D6),C6,C6*D6)</f>
        <v>6.5</v>
      </c>
      <c r="H6" s="14" t="s">
        <v>62</v>
      </c>
      <c r="I6">
        <v>0.25</v>
      </c>
    </row>
    <row r="7" spans="1:11" ht="15.75" customHeight="1" x14ac:dyDescent="0.25">
      <c r="A7" s="1"/>
      <c r="B7" s="37" t="s">
        <v>40</v>
      </c>
      <c r="C7">
        <v>22</v>
      </c>
      <c r="D7">
        <v>0.25</v>
      </c>
      <c r="E7">
        <f>IF(ISBLANK(D7),C7,C7*D7)</f>
        <v>5.5</v>
      </c>
      <c r="H7" s="14" t="s">
        <v>63</v>
      </c>
      <c r="I7">
        <v>1.2</v>
      </c>
    </row>
    <row r="8" spans="1:11" ht="18" customHeight="1" x14ac:dyDescent="0.25">
      <c r="A8" s="1"/>
      <c r="B8" s="37" t="s">
        <v>41</v>
      </c>
      <c r="C8">
        <v>10</v>
      </c>
      <c r="D8">
        <v>1.2</v>
      </c>
      <c r="E8">
        <f>IF(ISBLANK(D8),C8,C8*D8)</f>
        <v>12</v>
      </c>
      <c r="H8" s="15" t="s">
        <v>66</v>
      </c>
      <c r="I8">
        <v>1.2</v>
      </c>
      <c r="J8" s="15"/>
      <c r="K8" s="15"/>
    </row>
    <row r="9" spans="1:11" ht="15" customHeight="1" x14ac:dyDescent="0.25">
      <c r="B9" s="2" t="s">
        <v>6</v>
      </c>
      <c r="C9">
        <v>1</v>
      </c>
      <c r="E9">
        <f t="shared" ref="E9:E76" si="0">IF(ISBLANK(D9),C9,C9*D9)</f>
        <v>1</v>
      </c>
      <c r="H9" s="15" t="s">
        <v>67</v>
      </c>
      <c r="I9">
        <v>1.2</v>
      </c>
      <c r="J9" s="15"/>
      <c r="K9" s="15"/>
    </row>
    <row r="10" spans="1:11" x14ac:dyDescent="0.25">
      <c r="B10" s="2" t="s">
        <v>1</v>
      </c>
      <c r="C10">
        <v>2</v>
      </c>
      <c r="E10">
        <f t="shared" si="0"/>
        <v>2</v>
      </c>
      <c r="H10" s="15" t="s">
        <v>68</v>
      </c>
      <c r="I10">
        <v>1.2</v>
      </c>
    </row>
    <row r="11" spans="1:11" ht="46.5" customHeight="1" x14ac:dyDescent="0.25">
      <c r="B11" s="2" t="s">
        <v>5</v>
      </c>
      <c r="C11">
        <v>2</v>
      </c>
      <c r="E11">
        <f t="shared" si="0"/>
        <v>2</v>
      </c>
      <c r="H11" s="16" t="s">
        <v>69</v>
      </c>
    </row>
    <row r="12" spans="1:11" ht="33.75" customHeight="1" x14ac:dyDescent="0.25">
      <c r="B12" s="2" t="s">
        <v>0</v>
      </c>
      <c r="C12">
        <v>3</v>
      </c>
      <c r="E12">
        <f t="shared" si="0"/>
        <v>3</v>
      </c>
      <c r="H12" s="16" t="s">
        <v>72</v>
      </c>
    </row>
    <row r="13" spans="1:11" ht="32.25" customHeight="1" x14ac:dyDescent="0.25">
      <c r="B13" s="2" t="s">
        <v>7</v>
      </c>
      <c r="C13">
        <v>2</v>
      </c>
      <c r="E13">
        <f t="shared" si="0"/>
        <v>2</v>
      </c>
      <c r="H13" s="16" t="s">
        <v>71</v>
      </c>
    </row>
    <row r="14" spans="1:11" ht="33" customHeight="1" x14ac:dyDescent="0.25">
      <c r="B14" s="8" t="s">
        <v>37</v>
      </c>
      <c r="C14">
        <v>1</v>
      </c>
      <c r="D14">
        <v>1.2</v>
      </c>
      <c r="E14">
        <f t="shared" si="0"/>
        <v>1.2</v>
      </c>
      <c r="H14" s="16" t="s">
        <v>70</v>
      </c>
    </row>
    <row r="15" spans="1:11" x14ac:dyDescent="0.25">
      <c r="B15" s="8" t="s">
        <v>38</v>
      </c>
      <c r="C15">
        <v>4</v>
      </c>
      <c r="D15">
        <v>1.2</v>
      </c>
      <c r="E15">
        <f t="shared" si="0"/>
        <v>4.8</v>
      </c>
    </row>
    <row r="16" spans="1:11" x14ac:dyDescent="0.25">
      <c r="B16" s="2" t="s">
        <v>4</v>
      </c>
      <c r="C16">
        <v>6</v>
      </c>
      <c r="E16">
        <f t="shared" si="0"/>
        <v>6</v>
      </c>
    </row>
    <row r="17" spans="1:6" x14ac:dyDescent="0.25">
      <c r="B17" s="2" t="s">
        <v>2</v>
      </c>
      <c r="C17">
        <v>1</v>
      </c>
      <c r="E17">
        <f t="shared" si="0"/>
        <v>1</v>
      </c>
    </row>
    <row r="18" spans="1:6" x14ac:dyDescent="0.25">
      <c r="B18" s="2" t="s">
        <v>3</v>
      </c>
      <c r="C18">
        <v>6</v>
      </c>
      <c r="E18">
        <f t="shared" si="0"/>
        <v>6</v>
      </c>
    </row>
    <row r="19" spans="1:6" x14ac:dyDescent="0.25">
      <c r="A19" s="9">
        <v>43770</v>
      </c>
      <c r="F19">
        <f>SUM(E21:E28)</f>
        <v>18</v>
      </c>
    </row>
    <row r="20" spans="1:6" x14ac:dyDescent="0.25">
      <c r="A20" s="1"/>
      <c r="B20" s="8" t="s">
        <v>42</v>
      </c>
      <c r="C20">
        <v>8</v>
      </c>
      <c r="D20">
        <v>3</v>
      </c>
      <c r="E20">
        <f>IF(ISBLANK(D20),C20,C20*D20)</f>
        <v>24</v>
      </c>
    </row>
    <row r="21" spans="1:6" x14ac:dyDescent="0.25">
      <c r="B21" s="2" t="s">
        <v>1</v>
      </c>
      <c r="C21">
        <v>1</v>
      </c>
      <c r="E21">
        <f t="shared" si="0"/>
        <v>1</v>
      </c>
    </row>
    <row r="22" spans="1:6" x14ac:dyDescent="0.25">
      <c r="B22" s="2" t="s">
        <v>5</v>
      </c>
      <c r="C22">
        <v>1</v>
      </c>
      <c r="E22">
        <f t="shared" si="0"/>
        <v>1</v>
      </c>
    </row>
    <row r="23" spans="1:6" x14ac:dyDescent="0.25">
      <c r="B23" s="2" t="s">
        <v>0</v>
      </c>
      <c r="C23">
        <v>1</v>
      </c>
      <c r="E23">
        <f t="shared" si="0"/>
        <v>1</v>
      </c>
    </row>
    <row r="24" spans="1:6" x14ac:dyDescent="0.25">
      <c r="B24" s="2" t="s">
        <v>7</v>
      </c>
      <c r="C24">
        <v>2</v>
      </c>
      <c r="E24">
        <f t="shared" si="0"/>
        <v>2</v>
      </c>
    </row>
    <row r="25" spans="1:6" x14ac:dyDescent="0.25">
      <c r="B25" s="2" t="s">
        <v>8</v>
      </c>
      <c r="C25">
        <v>1</v>
      </c>
      <c r="E25">
        <f t="shared" si="0"/>
        <v>1</v>
      </c>
    </row>
    <row r="26" spans="1:6" x14ac:dyDescent="0.25">
      <c r="B26" s="2" t="s">
        <v>4</v>
      </c>
      <c r="C26">
        <v>6</v>
      </c>
      <c r="E26">
        <f t="shared" si="0"/>
        <v>6</v>
      </c>
    </row>
    <row r="27" spans="1:6" x14ac:dyDescent="0.25">
      <c r="B27" s="2" t="s">
        <v>2</v>
      </c>
      <c r="C27">
        <v>1</v>
      </c>
      <c r="E27">
        <f t="shared" si="0"/>
        <v>1</v>
      </c>
    </row>
    <row r="28" spans="1:6" x14ac:dyDescent="0.25">
      <c r="B28" s="2" t="s">
        <v>3</v>
      </c>
      <c r="C28">
        <v>5</v>
      </c>
      <c r="E28">
        <f t="shared" si="0"/>
        <v>5</v>
      </c>
    </row>
    <row r="29" spans="1:6" x14ac:dyDescent="0.25">
      <c r="A29" s="9">
        <v>43739</v>
      </c>
      <c r="F29">
        <f>SUM(E31:E42)</f>
        <v>29</v>
      </c>
    </row>
    <row r="30" spans="1:6" x14ac:dyDescent="0.25">
      <c r="A30" s="1"/>
      <c r="B30" s="8" t="s">
        <v>42</v>
      </c>
      <c r="C30">
        <v>10</v>
      </c>
      <c r="D30">
        <v>3</v>
      </c>
      <c r="E30">
        <f>IF(ISBLANK(D30),C30,C30*D30)</f>
        <v>30</v>
      </c>
    </row>
    <row r="31" spans="1:6" x14ac:dyDescent="0.25">
      <c r="B31" s="2" t="s">
        <v>1</v>
      </c>
      <c r="C31">
        <v>4</v>
      </c>
      <c r="E31">
        <f t="shared" si="0"/>
        <v>4</v>
      </c>
    </row>
    <row r="32" spans="1:6" x14ac:dyDescent="0.25">
      <c r="B32" s="2" t="s">
        <v>10</v>
      </c>
      <c r="C32">
        <v>1</v>
      </c>
      <c r="E32">
        <f t="shared" si="0"/>
        <v>1</v>
      </c>
    </row>
    <row r="33" spans="1:6" x14ac:dyDescent="0.25">
      <c r="B33" s="2" t="s">
        <v>5</v>
      </c>
      <c r="C33">
        <v>3</v>
      </c>
      <c r="E33">
        <f t="shared" si="0"/>
        <v>3</v>
      </c>
    </row>
    <row r="34" spans="1:6" x14ac:dyDescent="0.25">
      <c r="B34" s="2" t="s">
        <v>0</v>
      </c>
      <c r="C34">
        <v>1</v>
      </c>
      <c r="E34">
        <f t="shared" si="0"/>
        <v>1</v>
      </c>
    </row>
    <row r="35" spans="1:6" x14ac:dyDescent="0.25">
      <c r="B35" s="2" t="s">
        <v>7</v>
      </c>
      <c r="C35">
        <v>5</v>
      </c>
      <c r="D35">
        <v>0</v>
      </c>
      <c r="E35">
        <f t="shared" si="0"/>
        <v>0</v>
      </c>
    </row>
    <row r="36" spans="1:6" x14ac:dyDescent="0.25">
      <c r="B36" s="2" t="s">
        <v>13</v>
      </c>
      <c r="C36">
        <v>1</v>
      </c>
      <c r="D36">
        <v>0</v>
      </c>
      <c r="E36">
        <f t="shared" si="0"/>
        <v>0</v>
      </c>
    </row>
    <row r="37" spans="1:6" x14ac:dyDescent="0.25">
      <c r="B37" s="2" t="s">
        <v>9</v>
      </c>
      <c r="C37">
        <v>1</v>
      </c>
      <c r="E37">
        <f t="shared" si="0"/>
        <v>1</v>
      </c>
    </row>
    <row r="38" spans="1:6" x14ac:dyDescent="0.25">
      <c r="B38" s="2" t="s">
        <v>4</v>
      </c>
      <c r="C38">
        <v>10</v>
      </c>
      <c r="E38">
        <f t="shared" si="0"/>
        <v>10</v>
      </c>
    </row>
    <row r="39" spans="1:6" x14ac:dyDescent="0.25">
      <c r="B39" s="2" t="s">
        <v>11</v>
      </c>
      <c r="C39">
        <v>1</v>
      </c>
      <c r="D39">
        <v>0</v>
      </c>
      <c r="E39">
        <f t="shared" si="0"/>
        <v>0</v>
      </c>
    </row>
    <row r="40" spans="1:6" x14ac:dyDescent="0.25">
      <c r="B40" s="2" t="s">
        <v>12</v>
      </c>
      <c r="C40">
        <v>2</v>
      </c>
      <c r="E40">
        <f t="shared" si="0"/>
        <v>2</v>
      </c>
    </row>
    <row r="41" spans="1:6" x14ac:dyDescent="0.25">
      <c r="B41" s="2" t="s">
        <v>2</v>
      </c>
      <c r="C41">
        <v>1</v>
      </c>
      <c r="E41">
        <f t="shared" si="0"/>
        <v>1</v>
      </c>
    </row>
    <row r="42" spans="1:6" x14ac:dyDescent="0.25">
      <c r="B42" s="2" t="s">
        <v>3</v>
      </c>
      <c r="C42">
        <v>6</v>
      </c>
      <c r="E42">
        <f t="shared" si="0"/>
        <v>6</v>
      </c>
    </row>
    <row r="43" spans="1:6" x14ac:dyDescent="0.25">
      <c r="A43" s="9">
        <v>43709</v>
      </c>
      <c r="E43">
        <f t="shared" si="0"/>
        <v>0</v>
      </c>
      <c r="F43">
        <v>23</v>
      </c>
    </row>
    <row r="44" spans="1:6" x14ac:dyDescent="0.25">
      <c r="B44" s="2" t="s">
        <v>6</v>
      </c>
      <c r="C44">
        <v>2</v>
      </c>
      <c r="E44">
        <f t="shared" si="0"/>
        <v>2</v>
      </c>
    </row>
    <row r="45" spans="1:6" x14ac:dyDescent="0.25">
      <c r="B45" s="2" t="s">
        <v>1</v>
      </c>
      <c r="C45">
        <v>3</v>
      </c>
      <c r="E45">
        <f t="shared" si="0"/>
        <v>3</v>
      </c>
    </row>
    <row r="46" spans="1:6" x14ac:dyDescent="0.25">
      <c r="B46" s="2" t="s">
        <v>10</v>
      </c>
      <c r="C46">
        <v>2</v>
      </c>
      <c r="E46">
        <f t="shared" si="0"/>
        <v>2</v>
      </c>
    </row>
    <row r="47" spans="1:6" x14ac:dyDescent="0.25">
      <c r="B47" s="2" t="s">
        <v>5</v>
      </c>
      <c r="C47">
        <v>3</v>
      </c>
      <c r="E47">
        <f t="shared" si="0"/>
        <v>3</v>
      </c>
    </row>
    <row r="48" spans="1:6" x14ac:dyDescent="0.25">
      <c r="B48" s="2" t="s">
        <v>0</v>
      </c>
      <c r="C48">
        <v>2</v>
      </c>
      <c r="E48">
        <f t="shared" si="0"/>
        <v>2</v>
      </c>
    </row>
    <row r="49" spans="1:6" x14ac:dyDescent="0.25">
      <c r="B49" s="2" t="s">
        <v>7</v>
      </c>
      <c r="C49">
        <v>3</v>
      </c>
      <c r="D49">
        <v>0</v>
      </c>
      <c r="E49">
        <f t="shared" si="0"/>
        <v>0</v>
      </c>
    </row>
    <row r="50" spans="1:6" x14ac:dyDescent="0.25">
      <c r="B50" s="2" t="s">
        <v>14</v>
      </c>
      <c r="C50">
        <v>1</v>
      </c>
      <c r="E50">
        <f t="shared" si="0"/>
        <v>1</v>
      </c>
    </row>
    <row r="51" spans="1:6" x14ac:dyDescent="0.25">
      <c r="B51" s="2" t="s">
        <v>4</v>
      </c>
      <c r="C51">
        <v>6</v>
      </c>
      <c r="E51">
        <f t="shared" si="0"/>
        <v>6</v>
      </c>
    </row>
    <row r="52" spans="1:6" x14ac:dyDescent="0.25">
      <c r="B52" s="2" t="s">
        <v>11</v>
      </c>
      <c r="C52">
        <v>1</v>
      </c>
      <c r="E52">
        <f t="shared" si="0"/>
        <v>1</v>
      </c>
    </row>
    <row r="53" spans="1:6" x14ac:dyDescent="0.25">
      <c r="B53" s="2" t="s">
        <v>2</v>
      </c>
      <c r="C53">
        <v>1</v>
      </c>
      <c r="E53">
        <f t="shared" si="0"/>
        <v>1</v>
      </c>
    </row>
    <row r="54" spans="1:6" x14ac:dyDescent="0.25">
      <c r="B54" s="2" t="s">
        <v>3</v>
      </c>
      <c r="C54">
        <v>5</v>
      </c>
      <c r="E54">
        <f t="shared" si="0"/>
        <v>5</v>
      </c>
    </row>
    <row r="55" spans="1:6" x14ac:dyDescent="0.25">
      <c r="A55" s="9">
        <v>43678</v>
      </c>
      <c r="E55">
        <f t="shared" si="0"/>
        <v>0</v>
      </c>
      <c r="F55">
        <v>45</v>
      </c>
    </row>
    <row r="56" spans="1:6" x14ac:dyDescent="0.25">
      <c r="B56" s="2" t="s">
        <v>6</v>
      </c>
      <c r="C56">
        <v>2</v>
      </c>
      <c r="E56">
        <f t="shared" si="0"/>
        <v>2</v>
      </c>
    </row>
    <row r="57" spans="1:6" x14ac:dyDescent="0.25">
      <c r="B57" s="2" t="s">
        <v>1</v>
      </c>
      <c r="C57">
        <v>2</v>
      </c>
      <c r="E57">
        <f t="shared" si="0"/>
        <v>2</v>
      </c>
    </row>
    <row r="58" spans="1:6" x14ac:dyDescent="0.25">
      <c r="B58" s="2" t="s">
        <v>10</v>
      </c>
      <c r="C58">
        <v>2</v>
      </c>
      <c r="E58">
        <f t="shared" si="0"/>
        <v>2</v>
      </c>
    </row>
    <row r="59" spans="1:6" x14ac:dyDescent="0.25">
      <c r="B59" s="2" t="s">
        <v>5</v>
      </c>
      <c r="C59">
        <v>2</v>
      </c>
      <c r="E59">
        <f t="shared" si="0"/>
        <v>2</v>
      </c>
    </row>
    <row r="60" spans="1:6" x14ac:dyDescent="0.25">
      <c r="B60" s="2" t="s">
        <v>0</v>
      </c>
      <c r="C60">
        <v>2</v>
      </c>
      <c r="E60">
        <f t="shared" si="0"/>
        <v>2</v>
      </c>
    </row>
    <row r="61" spans="1:6" x14ac:dyDescent="0.25">
      <c r="B61" s="2" t="s">
        <v>7</v>
      </c>
      <c r="C61">
        <v>5</v>
      </c>
      <c r="D61">
        <v>0</v>
      </c>
      <c r="E61">
        <f t="shared" si="0"/>
        <v>0</v>
      </c>
    </row>
    <row r="62" spans="1:6" x14ac:dyDescent="0.25">
      <c r="B62" s="2" t="s">
        <v>15</v>
      </c>
      <c r="C62">
        <v>1</v>
      </c>
      <c r="E62">
        <f t="shared" si="0"/>
        <v>1</v>
      </c>
    </row>
    <row r="63" spans="1:6" x14ac:dyDescent="0.25">
      <c r="B63" s="2" t="s">
        <v>4</v>
      </c>
      <c r="C63">
        <v>7</v>
      </c>
      <c r="E63">
        <f t="shared" si="0"/>
        <v>7</v>
      </c>
    </row>
    <row r="64" spans="1:6" x14ac:dyDescent="0.25">
      <c r="B64" s="2" t="s">
        <v>12</v>
      </c>
      <c r="C64">
        <v>1</v>
      </c>
      <c r="E64">
        <f t="shared" si="0"/>
        <v>1</v>
      </c>
    </row>
    <row r="65" spans="1:6" x14ac:dyDescent="0.25">
      <c r="B65" s="2" t="s">
        <v>2</v>
      </c>
      <c r="C65">
        <v>1</v>
      </c>
      <c r="E65">
        <f t="shared" si="0"/>
        <v>1</v>
      </c>
    </row>
    <row r="66" spans="1:6" x14ac:dyDescent="0.25">
      <c r="B66" s="2" t="s">
        <v>3</v>
      </c>
      <c r="C66">
        <v>7</v>
      </c>
      <c r="E66">
        <f t="shared" si="0"/>
        <v>7</v>
      </c>
    </row>
    <row r="67" spans="1:6" x14ac:dyDescent="0.25">
      <c r="A67" s="9">
        <v>43647</v>
      </c>
      <c r="E67">
        <f t="shared" si="0"/>
        <v>0</v>
      </c>
      <c r="F67">
        <v>5</v>
      </c>
    </row>
    <row r="68" spans="1:6" x14ac:dyDescent="0.25">
      <c r="B68" s="2" t="s">
        <v>6</v>
      </c>
      <c r="C68">
        <v>1</v>
      </c>
      <c r="E68">
        <f t="shared" si="0"/>
        <v>1</v>
      </c>
    </row>
    <row r="69" spans="1:6" x14ac:dyDescent="0.25">
      <c r="B69" s="2" t="s">
        <v>1</v>
      </c>
      <c r="C69">
        <v>2</v>
      </c>
      <c r="E69">
        <f t="shared" si="0"/>
        <v>2</v>
      </c>
    </row>
    <row r="70" spans="1:6" x14ac:dyDescent="0.25">
      <c r="B70" s="2" t="s">
        <v>10</v>
      </c>
      <c r="C70">
        <v>7</v>
      </c>
      <c r="E70">
        <f t="shared" si="0"/>
        <v>7</v>
      </c>
    </row>
    <row r="71" spans="1:6" x14ac:dyDescent="0.25">
      <c r="B71" s="2" t="s">
        <v>5</v>
      </c>
      <c r="C71">
        <v>1</v>
      </c>
      <c r="E71">
        <f t="shared" si="0"/>
        <v>1</v>
      </c>
    </row>
    <row r="72" spans="1:6" x14ac:dyDescent="0.25">
      <c r="B72" s="2" t="s">
        <v>0</v>
      </c>
      <c r="C72">
        <v>3</v>
      </c>
      <c r="E72">
        <f t="shared" si="0"/>
        <v>3</v>
      </c>
    </row>
    <row r="73" spans="1:6" x14ac:dyDescent="0.25">
      <c r="B73" s="2" t="s">
        <v>7</v>
      </c>
      <c r="C73">
        <v>9</v>
      </c>
      <c r="D73">
        <v>0</v>
      </c>
      <c r="E73">
        <f t="shared" si="0"/>
        <v>0</v>
      </c>
    </row>
    <row r="74" spans="1:6" x14ac:dyDescent="0.25">
      <c r="B74" s="2" t="s">
        <v>16</v>
      </c>
      <c r="C74">
        <v>1</v>
      </c>
      <c r="E74">
        <f t="shared" si="0"/>
        <v>1</v>
      </c>
    </row>
    <row r="75" spans="1:6" x14ac:dyDescent="0.25">
      <c r="B75" s="2" t="s">
        <v>4</v>
      </c>
      <c r="C75">
        <v>14</v>
      </c>
      <c r="E75">
        <f t="shared" si="0"/>
        <v>14</v>
      </c>
    </row>
    <row r="76" spans="1:6" x14ac:dyDescent="0.25">
      <c r="B76" s="2" t="s">
        <v>11</v>
      </c>
      <c r="C76">
        <v>1</v>
      </c>
      <c r="E76">
        <f t="shared" si="0"/>
        <v>1</v>
      </c>
    </row>
    <row r="77" spans="1:6" x14ac:dyDescent="0.25">
      <c r="B77" s="2" t="s">
        <v>2</v>
      </c>
      <c r="C77">
        <v>1</v>
      </c>
      <c r="E77">
        <f t="shared" ref="E77:E138" si="1">IF(ISBLANK(D77),C77,C77*D77)</f>
        <v>1</v>
      </c>
    </row>
    <row r="78" spans="1:6" x14ac:dyDescent="0.25">
      <c r="B78" s="2" t="s">
        <v>3</v>
      </c>
      <c r="C78">
        <v>6</v>
      </c>
      <c r="E78">
        <f t="shared" si="1"/>
        <v>6</v>
      </c>
    </row>
    <row r="79" spans="1:6" x14ac:dyDescent="0.25">
      <c r="A79" s="9">
        <v>43617</v>
      </c>
      <c r="E79">
        <f t="shared" si="1"/>
        <v>0</v>
      </c>
      <c r="F79">
        <v>44</v>
      </c>
    </row>
    <row r="80" spans="1:6" x14ac:dyDescent="0.25">
      <c r="B80" s="2" t="s">
        <v>19</v>
      </c>
      <c r="C80">
        <v>2</v>
      </c>
      <c r="E80">
        <f t="shared" si="1"/>
        <v>2</v>
      </c>
    </row>
    <row r="81" spans="1:6" x14ac:dyDescent="0.25">
      <c r="B81" s="2" t="s">
        <v>6</v>
      </c>
      <c r="C81">
        <v>4</v>
      </c>
      <c r="E81">
        <f t="shared" si="1"/>
        <v>4</v>
      </c>
    </row>
    <row r="82" spans="1:6" x14ac:dyDescent="0.25">
      <c r="B82" s="2" t="s">
        <v>1</v>
      </c>
      <c r="C82">
        <v>2</v>
      </c>
      <c r="E82">
        <f t="shared" si="1"/>
        <v>2</v>
      </c>
    </row>
    <row r="83" spans="1:6" x14ac:dyDescent="0.25">
      <c r="B83" s="2" t="s">
        <v>10</v>
      </c>
      <c r="C83">
        <v>5</v>
      </c>
      <c r="E83">
        <f t="shared" si="1"/>
        <v>5</v>
      </c>
    </row>
    <row r="84" spans="1:6" x14ac:dyDescent="0.25">
      <c r="B84" s="2" t="s">
        <v>5</v>
      </c>
      <c r="C84">
        <v>2</v>
      </c>
      <c r="E84">
        <f t="shared" si="1"/>
        <v>2</v>
      </c>
    </row>
    <row r="85" spans="1:6" x14ac:dyDescent="0.25">
      <c r="B85" s="2" t="s">
        <v>0</v>
      </c>
      <c r="C85">
        <v>4</v>
      </c>
      <c r="E85">
        <f t="shared" si="1"/>
        <v>4</v>
      </c>
    </row>
    <row r="86" spans="1:6" x14ac:dyDescent="0.25">
      <c r="B86" s="2" t="s">
        <v>7</v>
      </c>
      <c r="C86">
        <v>10</v>
      </c>
      <c r="E86">
        <f t="shared" si="1"/>
        <v>10</v>
      </c>
    </row>
    <row r="87" spans="1:6" x14ac:dyDescent="0.25">
      <c r="B87" s="2" t="s">
        <v>17</v>
      </c>
      <c r="C87">
        <v>1</v>
      </c>
      <c r="E87">
        <f t="shared" si="1"/>
        <v>1</v>
      </c>
    </row>
    <row r="88" spans="1:6" x14ac:dyDescent="0.25">
      <c r="B88" s="2" t="s">
        <v>4</v>
      </c>
      <c r="C88">
        <v>9</v>
      </c>
      <c r="E88">
        <f t="shared" si="1"/>
        <v>9</v>
      </c>
    </row>
    <row r="89" spans="1:6" x14ac:dyDescent="0.25">
      <c r="B89" s="2" t="s">
        <v>20</v>
      </c>
      <c r="C89">
        <v>1</v>
      </c>
      <c r="E89">
        <f t="shared" si="1"/>
        <v>1</v>
      </c>
    </row>
    <row r="90" spans="1:6" x14ac:dyDescent="0.25">
      <c r="B90" s="2" t="s">
        <v>11</v>
      </c>
      <c r="C90">
        <v>1</v>
      </c>
      <c r="D90">
        <v>0</v>
      </c>
      <c r="E90">
        <f t="shared" si="1"/>
        <v>0</v>
      </c>
    </row>
    <row r="91" spans="1:6" x14ac:dyDescent="0.25">
      <c r="B91" s="2" t="s">
        <v>2</v>
      </c>
      <c r="C91">
        <v>1</v>
      </c>
      <c r="E91">
        <f t="shared" si="1"/>
        <v>1</v>
      </c>
    </row>
    <row r="92" spans="1:6" x14ac:dyDescent="0.25">
      <c r="B92" s="2" t="s">
        <v>18</v>
      </c>
      <c r="C92">
        <v>2</v>
      </c>
      <c r="E92">
        <f t="shared" si="1"/>
        <v>2</v>
      </c>
    </row>
    <row r="93" spans="1:6" x14ac:dyDescent="0.25">
      <c r="B93" s="2" t="s">
        <v>3</v>
      </c>
      <c r="C93">
        <v>5</v>
      </c>
      <c r="E93">
        <f t="shared" si="1"/>
        <v>5</v>
      </c>
    </row>
    <row r="94" spans="1:6" x14ac:dyDescent="0.25">
      <c r="A94" s="9">
        <v>43586</v>
      </c>
      <c r="E94">
        <f t="shared" si="1"/>
        <v>0</v>
      </c>
      <c r="F94">
        <v>20</v>
      </c>
    </row>
    <row r="95" spans="1:6" x14ac:dyDescent="0.25">
      <c r="B95" s="2" t="s">
        <v>6</v>
      </c>
      <c r="C95">
        <v>1</v>
      </c>
      <c r="E95">
        <f t="shared" si="1"/>
        <v>1</v>
      </c>
    </row>
    <row r="96" spans="1:6" x14ac:dyDescent="0.25">
      <c r="B96" s="2" t="s">
        <v>1</v>
      </c>
      <c r="C96">
        <v>1</v>
      </c>
      <c r="E96">
        <f t="shared" si="1"/>
        <v>1</v>
      </c>
    </row>
    <row r="97" spans="1:6" x14ac:dyDescent="0.25">
      <c r="B97" s="2" t="s">
        <v>0</v>
      </c>
      <c r="C97">
        <v>1</v>
      </c>
      <c r="E97">
        <f t="shared" si="1"/>
        <v>1</v>
      </c>
    </row>
    <row r="98" spans="1:6" x14ac:dyDescent="0.25">
      <c r="B98" s="2" t="s">
        <v>7</v>
      </c>
      <c r="C98">
        <v>2</v>
      </c>
      <c r="D98">
        <v>0</v>
      </c>
      <c r="E98">
        <f t="shared" si="1"/>
        <v>0</v>
      </c>
    </row>
    <row r="99" spans="1:6" x14ac:dyDescent="0.25">
      <c r="B99" s="2" t="s">
        <v>21</v>
      </c>
      <c r="C99">
        <v>1</v>
      </c>
      <c r="E99">
        <f t="shared" si="1"/>
        <v>1</v>
      </c>
    </row>
    <row r="100" spans="1:6" x14ac:dyDescent="0.25">
      <c r="B100" s="2" t="s">
        <v>4</v>
      </c>
      <c r="C100">
        <v>3</v>
      </c>
      <c r="E100">
        <f t="shared" si="1"/>
        <v>3</v>
      </c>
    </row>
    <row r="101" spans="1:6" x14ac:dyDescent="0.25">
      <c r="B101" s="2" t="s">
        <v>2</v>
      </c>
      <c r="C101">
        <v>1</v>
      </c>
      <c r="E101">
        <f t="shared" si="1"/>
        <v>1</v>
      </c>
    </row>
    <row r="102" spans="1:6" x14ac:dyDescent="0.25">
      <c r="A102" s="9">
        <v>43556</v>
      </c>
      <c r="E102">
        <f t="shared" si="1"/>
        <v>0</v>
      </c>
      <c r="F102">
        <v>23</v>
      </c>
    </row>
    <row r="103" spans="1:6" x14ac:dyDescent="0.25">
      <c r="B103" s="2" t="s">
        <v>6</v>
      </c>
      <c r="C103">
        <v>5</v>
      </c>
      <c r="E103">
        <f t="shared" si="1"/>
        <v>5</v>
      </c>
    </row>
    <row r="104" spans="1:6" x14ac:dyDescent="0.25">
      <c r="B104" s="2" t="s">
        <v>1</v>
      </c>
      <c r="C104">
        <v>4</v>
      </c>
      <c r="E104">
        <f t="shared" si="1"/>
        <v>4</v>
      </c>
    </row>
    <row r="105" spans="1:6" x14ac:dyDescent="0.25">
      <c r="B105" s="2" t="s">
        <v>0</v>
      </c>
      <c r="C105">
        <v>1</v>
      </c>
      <c r="E105">
        <f t="shared" si="1"/>
        <v>1</v>
      </c>
    </row>
    <row r="106" spans="1:6" x14ac:dyDescent="0.25">
      <c r="B106" s="2" t="s">
        <v>7</v>
      </c>
      <c r="C106">
        <v>3</v>
      </c>
      <c r="D106">
        <v>0</v>
      </c>
      <c r="E106">
        <f t="shared" si="1"/>
        <v>0</v>
      </c>
    </row>
    <row r="107" spans="1:6" x14ac:dyDescent="0.25">
      <c r="B107" s="2" t="s">
        <v>22</v>
      </c>
      <c r="C107">
        <v>1</v>
      </c>
      <c r="E107">
        <f t="shared" si="1"/>
        <v>1</v>
      </c>
    </row>
    <row r="108" spans="1:6" x14ac:dyDescent="0.25">
      <c r="B108" s="2" t="s">
        <v>4</v>
      </c>
      <c r="C108">
        <v>5</v>
      </c>
      <c r="E108">
        <f t="shared" si="1"/>
        <v>5</v>
      </c>
    </row>
    <row r="109" spans="1:6" x14ac:dyDescent="0.25">
      <c r="B109" s="2" t="s">
        <v>2</v>
      </c>
      <c r="C109">
        <v>1</v>
      </c>
      <c r="E109">
        <f t="shared" si="1"/>
        <v>1</v>
      </c>
    </row>
    <row r="110" spans="1:6" x14ac:dyDescent="0.25">
      <c r="B110" s="2" t="s">
        <v>3</v>
      </c>
      <c r="C110">
        <v>11</v>
      </c>
      <c r="E110">
        <f t="shared" si="1"/>
        <v>11</v>
      </c>
    </row>
    <row r="111" spans="1:6" x14ac:dyDescent="0.25">
      <c r="A111" s="9">
        <v>43525</v>
      </c>
      <c r="E111">
        <f t="shared" si="1"/>
        <v>0</v>
      </c>
      <c r="F111">
        <f>SUM(E112:E119)</f>
        <v>18</v>
      </c>
    </row>
    <row r="112" spans="1:6" x14ac:dyDescent="0.25">
      <c r="B112" s="2" t="s">
        <v>6</v>
      </c>
      <c r="C112">
        <v>2</v>
      </c>
      <c r="E112">
        <f t="shared" si="1"/>
        <v>2</v>
      </c>
    </row>
    <row r="113" spans="1:6" x14ac:dyDescent="0.25">
      <c r="B113" s="2" t="s">
        <v>1</v>
      </c>
      <c r="C113">
        <v>1</v>
      </c>
      <c r="E113">
        <f t="shared" si="1"/>
        <v>1</v>
      </c>
    </row>
    <row r="114" spans="1:6" x14ac:dyDescent="0.25">
      <c r="B114" s="2" t="s">
        <v>0</v>
      </c>
      <c r="C114">
        <v>3</v>
      </c>
      <c r="E114">
        <f t="shared" si="1"/>
        <v>3</v>
      </c>
    </row>
    <row r="115" spans="1:6" x14ac:dyDescent="0.25">
      <c r="B115" s="2" t="s">
        <v>7</v>
      </c>
      <c r="C115">
        <v>3</v>
      </c>
      <c r="D115">
        <v>0</v>
      </c>
      <c r="E115">
        <f t="shared" si="1"/>
        <v>0</v>
      </c>
    </row>
    <row r="116" spans="1:6" x14ac:dyDescent="0.25">
      <c r="B116" s="2" t="s">
        <v>23</v>
      </c>
      <c r="C116">
        <v>1</v>
      </c>
      <c r="E116">
        <f t="shared" si="1"/>
        <v>1</v>
      </c>
    </row>
    <row r="117" spans="1:6" x14ac:dyDescent="0.25">
      <c r="B117" s="2" t="s">
        <v>4</v>
      </c>
      <c r="C117">
        <v>5</v>
      </c>
      <c r="E117">
        <f t="shared" si="1"/>
        <v>5</v>
      </c>
    </row>
    <row r="118" spans="1:6" x14ac:dyDescent="0.25">
      <c r="B118" s="2" t="s">
        <v>2</v>
      </c>
      <c r="C118">
        <v>1</v>
      </c>
      <c r="E118">
        <f t="shared" si="1"/>
        <v>1</v>
      </c>
    </row>
    <row r="119" spans="1:6" x14ac:dyDescent="0.25">
      <c r="B119" s="2" t="s">
        <v>3</v>
      </c>
      <c r="C119">
        <v>5</v>
      </c>
      <c r="E119">
        <f t="shared" si="1"/>
        <v>5</v>
      </c>
    </row>
    <row r="120" spans="1:6" x14ac:dyDescent="0.25">
      <c r="A120" s="9">
        <v>43497</v>
      </c>
      <c r="E120">
        <f t="shared" si="1"/>
        <v>0</v>
      </c>
      <c r="F120">
        <v>34</v>
      </c>
    </row>
    <row r="121" spans="1:6" x14ac:dyDescent="0.25">
      <c r="B121" s="2" t="s">
        <v>6</v>
      </c>
      <c r="C121">
        <v>2</v>
      </c>
      <c r="E121">
        <f t="shared" si="1"/>
        <v>2</v>
      </c>
    </row>
    <row r="122" spans="1:6" x14ac:dyDescent="0.25">
      <c r="B122" s="2" t="s">
        <v>1</v>
      </c>
      <c r="C122">
        <v>1</v>
      </c>
      <c r="E122">
        <f t="shared" si="1"/>
        <v>1</v>
      </c>
    </row>
    <row r="123" spans="1:6" x14ac:dyDescent="0.25">
      <c r="B123" s="2" t="s">
        <v>10</v>
      </c>
      <c r="C123">
        <v>1</v>
      </c>
      <c r="E123">
        <f t="shared" si="1"/>
        <v>1</v>
      </c>
    </row>
    <row r="124" spans="1:6" x14ac:dyDescent="0.25">
      <c r="B124" s="2" t="s">
        <v>0</v>
      </c>
      <c r="C124">
        <v>3</v>
      </c>
      <c r="E124">
        <f t="shared" si="1"/>
        <v>3</v>
      </c>
    </row>
    <row r="125" spans="1:6" x14ac:dyDescent="0.25">
      <c r="B125" s="2" t="s">
        <v>7</v>
      </c>
      <c r="C125">
        <v>4</v>
      </c>
      <c r="D125">
        <v>0</v>
      </c>
      <c r="E125">
        <f t="shared" si="1"/>
        <v>0</v>
      </c>
    </row>
    <row r="126" spans="1:6" x14ac:dyDescent="0.25">
      <c r="B126" s="2" t="s">
        <v>24</v>
      </c>
      <c r="C126">
        <v>1</v>
      </c>
      <c r="E126">
        <f t="shared" si="1"/>
        <v>1</v>
      </c>
    </row>
    <row r="127" spans="1:6" x14ac:dyDescent="0.25">
      <c r="B127" s="2" t="s">
        <v>4</v>
      </c>
      <c r="C127">
        <v>5</v>
      </c>
      <c r="E127">
        <f t="shared" si="1"/>
        <v>5</v>
      </c>
    </row>
    <row r="128" spans="1:6" x14ac:dyDescent="0.25">
      <c r="B128" s="2" t="s">
        <v>2</v>
      </c>
      <c r="C128">
        <v>1</v>
      </c>
      <c r="E128">
        <f t="shared" si="1"/>
        <v>1</v>
      </c>
    </row>
    <row r="129" spans="1:6" x14ac:dyDescent="0.25">
      <c r="B129" s="2" t="s">
        <v>3</v>
      </c>
      <c r="C129">
        <v>5</v>
      </c>
      <c r="E129">
        <f t="shared" si="1"/>
        <v>5</v>
      </c>
    </row>
    <row r="130" spans="1:6" x14ac:dyDescent="0.25">
      <c r="A130" s="9">
        <v>43466</v>
      </c>
      <c r="E130">
        <f t="shared" si="1"/>
        <v>0</v>
      </c>
      <c r="F130">
        <v>45</v>
      </c>
    </row>
    <row r="131" spans="1:6" x14ac:dyDescent="0.25">
      <c r="B131" s="2" t="s">
        <v>6</v>
      </c>
      <c r="C131">
        <v>2</v>
      </c>
      <c r="E131">
        <f t="shared" si="1"/>
        <v>2</v>
      </c>
    </row>
    <row r="132" spans="1:6" x14ac:dyDescent="0.25">
      <c r="B132" s="2" t="s">
        <v>1</v>
      </c>
      <c r="C132">
        <v>2</v>
      </c>
      <c r="E132">
        <f t="shared" si="1"/>
        <v>2</v>
      </c>
    </row>
    <row r="133" spans="1:6" x14ac:dyDescent="0.25">
      <c r="B133" s="2" t="s">
        <v>0</v>
      </c>
      <c r="C133">
        <v>3</v>
      </c>
      <c r="E133">
        <f t="shared" si="1"/>
        <v>3</v>
      </c>
    </row>
    <row r="134" spans="1:6" x14ac:dyDescent="0.25">
      <c r="B134" s="2" t="s">
        <v>7</v>
      </c>
      <c r="C134">
        <v>6</v>
      </c>
      <c r="D134">
        <v>0</v>
      </c>
      <c r="E134">
        <f t="shared" si="1"/>
        <v>0</v>
      </c>
    </row>
    <row r="135" spans="1:6" x14ac:dyDescent="0.25">
      <c r="B135" s="2" t="s">
        <v>25</v>
      </c>
      <c r="C135">
        <v>1</v>
      </c>
      <c r="E135">
        <f t="shared" si="1"/>
        <v>1</v>
      </c>
    </row>
    <row r="136" spans="1:6" x14ac:dyDescent="0.25">
      <c r="B136" s="2" t="s">
        <v>4</v>
      </c>
      <c r="C136">
        <v>8</v>
      </c>
      <c r="E136">
        <f t="shared" si="1"/>
        <v>8</v>
      </c>
    </row>
    <row r="137" spans="1:6" x14ac:dyDescent="0.25">
      <c r="B137" s="2" t="s">
        <v>2</v>
      </c>
      <c r="C137">
        <v>1</v>
      </c>
      <c r="E137">
        <f t="shared" si="1"/>
        <v>1</v>
      </c>
    </row>
    <row r="138" spans="1:6" x14ac:dyDescent="0.25">
      <c r="B138" s="2" t="s">
        <v>3</v>
      </c>
      <c r="C138">
        <v>4</v>
      </c>
      <c r="E138">
        <f t="shared" si="1"/>
        <v>4</v>
      </c>
    </row>
  </sheetData>
  <mergeCells count="1">
    <mergeCell ref="A1:F1"/>
  </mergeCells>
  <pageMargins left="0.7" right="0.7" top="0.75" bottom="0.75" header="0.3" footer="0.3"/>
  <pageSetup paperSize="9" orientation="portrait" horizontalDpi="1200" verticalDpi="120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1"/>
  <sheetViews>
    <sheetView workbookViewId="0">
      <selection sqref="A1:G1"/>
    </sheetView>
  </sheetViews>
  <sheetFormatPr defaultRowHeight="15" x14ac:dyDescent="0.25"/>
  <cols>
    <col min="1" max="1" width="2.7109375" customWidth="1"/>
    <col min="2" max="2" width="10.7109375" style="33" customWidth="1"/>
    <col min="3" max="3" width="39.28515625" style="4" customWidth="1"/>
    <col min="4" max="4" width="7.85546875" customWidth="1"/>
    <col min="5" max="5" width="7.42578125" customWidth="1"/>
    <col min="6" max="6" width="10.42578125" customWidth="1"/>
    <col min="7" max="7" width="10.28515625" customWidth="1"/>
    <col min="9" max="9" width="87.85546875" customWidth="1"/>
  </cols>
  <sheetData>
    <row r="1" spans="1:12" ht="21" x14ac:dyDescent="0.35">
      <c r="A1" s="42" t="s">
        <v>73</v>
      </c>
      <c r="B1" s="42"/>
      <c r="C1" s="42"/>
      <c r="D1" s="42"/>
      <c r="E1" s="42"/>
      <c r="F1" s="42"/>
      <c r="G1" s="42"/>
    </row>
    <row r="2" spans="1:12" ht="17.25" x14ac:dyDescent="0.3">
      <c r="A2" s="43" t="s">
        <v>74</v>
      </c>
      <c r="B2" s="43"/>
      <c r="C2" s="43"/>
      <c r="D2" s="43"/>
      <c r="E2" s="43"/>
      <c r="F2" s="43"/>
      <c r="G2" s="43"/>
    </row>
    <row r="4" spans="1:12" ht="17.25" x14ac:dyDescent="0.3">
      <c r="A4" t="str">
        <f>CONCATENATE("Исполнитель обработал ",SUM(Таблица525[Итого операций])," операций")</f>
        <v>Исполнитель обработал 416 операций</v>
      </c>
      <c r="B4" s="30"/>
      <c r="C4" s="26"/>
      <c r="D4" s="18"/>
      <c r="E4" s="18"/>
      <c r="F4" s="18"/>
      <c r="G4" s="18"/>
    </row>
    <row r="5" spans="1:12" ht="17.25" x14ac:dyDescent="0.3">
      <c r="A5" t="s">
        <v>75</v>
      </c>
      <c r="B5" s="31"/>
      <c r="C5" s="25"/>
      <c r="D5" s="24"/>
      <c r="E5" s="24"/>
      <c r="F5" s="24"/>
      <c r="G5" s="24"/>
    </row>
    <row r="6" spans="1:12" s="4" customFormat="1" ht="30" x14ac:dyDescent="0.25">
      <c r="B6" s="32" t="s">
        <v>50</v>
      </c>
      <c r="C6" s="4" t="s">
        <v>55</v>
      </c>
      <c r="D6" s="4" t="s">
        <v>56</v>
      </c>
      <c r="E6" s="4" t="s">
        <v>57</v>
      </c>
      <c r="F6" s="4" t="s">
        <v>58</v>
      </c>
      <c r="G6" s="4" t="s">
        <v>59</v>
      </c>
      <c r="I6" s="14"/>
    </row>
    <row r="7" spans="1:12" ht="16.5" customHeight="1" x14ac:dyDescent="0.25">
      <c r="B7" s="32">
        <f>IF(ISBLANK('по операциям'!A4),"",'по операциям'!A4)</f>
        <v>43800</v>
      </c>
      <c r="C7" s="4" t="str">
        <f>IF(ISBLANK('по операциям'!B4),"",'по операциям'!B4)</f>
        <v/>
      </c>
      <c r="D7" s="4" t="str">
        <f>IF(ISBLANK('по операциям'!C4),"",'по операциям'!C4)</f>
        <v/>
      </c>
      <c r="E7" s="4" t="str">
        <f>IF(ISBLANK('по операциям'!D4),"",'по операциям'!D4)</f>
        <v/>
      </c>
      <c r="F7" s="4" t="str">
        <f t="shared" ref="F7:F70" si="0">IF(E7="",D7,D7*E7)</f>
        <v/>
      </c>
      <c r="G7" s="4">
        <f>SUM(F8:F21)</f>
        <v>83</v>
      </c>
      <c r="I7" s="14"/>
    </row>
    <row r="8" spans="1:12" ht="15" customHeight="1" x14ac:dyDescent="0.25">
      <c r="B8" s="32" t="str">
        <f>IF(ISBLANK('по операциям'!A5),"",'по операциям'!A5)</f>
        <v/>
      </c>
      <c r="C8" s="4" t="str">
        <f>IF(ISBLANK('по операциям'!B5),"",'по операциям'!B5)</f>
        <v>Начисление ЗП</v>
      </c>
      <c r="D8" s="4">
        <f>IF(ISBLANK('по операциям'!C5),"",'по операциям'!C5)</f>
        <v>10</v>
      </c>
      <c r="E8" s="4">
        <f>IF(ISBLANK('по операциям'!D5),"",'по операциям'!D5)</f>
        <v>3</v>
      </c>
      <c r="F8" s="4">
        <f t="shared" si="0"/>
        <v>30</v>
      </c>
      <c r="G8" s="4" t="str">
        <f>IF(ISBLANK('по операциям'!F5),"",'по операциям'!F5)</f>
        <v/>
      </c>
      <c r="I8" s="14"/>
    </row>
    <row r="9" spans="1:12" ht="18.75" customHeight="1" x14ac:dyDescent="0.25">
      <c r="B9" s="32" t="str">
        <f>IF(ISBLANK('по операциям'!A6),"",'по операциям'!A6)</f>
        <v/>
      </c>
      <c r="C9" s="4" t="str">
        <f>IF(ISBLANK('по операциям'!B6),"",'по операциям'!B6)</f>
        <v>Списание комиссии банка</v>
      </c>
      <c r="D9" s="4">
        <f>IF(ISBLANK('по операциям'!C6),"",'по операциям'!C6)</f>
        <v>26</v>
      </c>
      <c r="E9" s="4">
        <f>IF(ISBLANK('по операциям'!D6),"",'по операциям'!D6)</f>
        <v>0.25</v>
      </c>
      <c r="F9" s="4">
        <f t="shared" si="0"/>
        <v>6.5</v>
      </c>
      <c r="G9" s="4" t="str">
        <f>IF(ISBLANK('по операциям'!F6),"",'по операциям'!F6)</f>
        <v/>
      </c>
      <c r="I9" s="14"/>
    </row>
    <row r="10" spans="1:12" ht="15.75" customHeight="1" x14ac:dyDescent="0.25">
      <c r="B10" s="32" t="str">
        <f>IF(ISBLANK('по операциям'!A7),"",'по операциям'!A7)</f>
        <v/>
      </c>
      <c r="C10" s="4" t="str">
        <f>IF(ISBLANK('по операциям'!B7),"",'по операциям'!B7)</f>
        <v>Перечисление выручки банком - эквайером</v>
      </c>
      <c r="D10" s="4">
        <f>IF(ISBLANK('по операциям'!C7),"",'по операциям'!C7)</f>
        <v>22</v>
      </c>
      <c r="E10" s="4">
        <f>IF(ISBLANK('по операциям'!D7),"",'по операциям'!D7)</f>
        <v>0.25</v>
      </c>
      <c r="F10" s="4">
        <f t="shared" si="0"/>
        <v>5.5</v>
      </c>
      <c r="G10" s="4" t="str">
        <f>IF(ISBLANK('по операциям'!F7),"",'по операциям'!F7)</f>
        <v/>
      </c>
      <c r="I10" s="14"/>
    </row>
    <row r="11" spans="1:12" ht="18" customHeight="1" x14ac:dyDescent="0.25">
      <c r="B11" s="32" t="str">
        <f>IF(ISBLANK('по операциям'!A8),"",'по операциям'!A8)</f>
        <v/>
      </c>
      <c r="C11" s="4" t="str">
        <f>IF(ISBLANK('по операциям'!B8),"",'по операциям'!B8)</f>
        <v>Подотчет по корп карте</v>
      </c>
      <c r="D11" s="4">
        <f>IF(ISBLANK('по операциям'!C8),"",'по операциям'!C8)</f>
        <v>10</v>
      </c>
      <c r="E11" s="4">
        <f>IF(ISBLANK('по операциям'!D8),"",'по операциям'!D8)</f>
        <v>1.2</v>
      </c>
      <c r="F11" s="4">
        <f t="shared" si="0"/>
        <v>12</v>
      </c>
      <c r="G11" s="4" t="str">
        <f>IF(ISBLANK('по операциям'!F8),"",'по операциям'!F8)</f>
        <v/>
      </c>
      <c r="I11" s="15"/>
      <c r="K11" s="15"/>
      <c r="L11" s="15"/>
    </row>
    <row r="12" spans="1:12" ht="15" customHeight="1" x14ac:dyDescent="0.25">
      <c r="B12" s="32" t="str">
        <f>IF(ISBLANK('по операциям'!A9),"",'по операциям'!A9)</f>
        <v/>
      </c>
      <c r="C12" s="4" t="str">
        <f>IF(ISBLANK('по операциям'!B9),"",'по операциям'!B9)</f>
        <v>Банковский ордер</v>
      </c>
      <c r="D12" s="4">
        <f>IF(ISBLANK('по операциям'!C9),"",'по операциям'!C9)</f>
        <v>1</v>
      </c>
      <c r="E12" s="4" t="str">
        <f>IF(ISBLANK('по операциям'!D9),"",'по операциям'!D9)</f>
        <v/>
      </c>
      <c r="F12" s="4">
        <f t="shared" si="0"/>
        <v>1</v>
      </c>
      <c r="G12" s="4" t="str">
        <f>IF(ISBLANK('по операциям'!F9),"",'по операциям'!F9)</f>
        <v/>
      </c>
      <c r="I12" s="15"/>
      <c r="K12" s="15"/>
      <c r="L12" s="15"/>
    </row>
    <row r="13" spans="1:12" x14ac:dyDescent="0.25">
      <c r="B13" s="32" t="str">
        <f>IF(ISBLANK('по операциям'!A10),"",'по операциям'!A10)</f>
        <v/>
      </c>
      <c r="C13" s="4" t="str">
        <f>IF(ISBLANK('по операциям'!B10),"",'по операциям'!B10)</f>
        <v>Бухгалтерская справка</v>
      </c>
      <c r="D13" s="4">
        <f>IF(ISBLANK('по операциям'!C10),"",'по операциям'!C10)</f>
        <v>2</v>
      </c>
      <c r="E13" s="4" t="str">
        <f>IF(ISBLANK('по операциям'!D10),"",'по операциям'!D10)</f>
        <v/>
      </c>
      <c r="F13" s="4">
        <f t="shared" si="0"/>
        <v>2</v>
      </c>
      <c r="G13" s="4" t="str">
        <f>IF(ISBLANK('по операциям'!F10),"",'по операциям'!F10)</f>
        <v/>
      </c>
      <c r="I13" s="15"/>
    </row>
    <row r="14" spans="1:12" ht="46.5" customHeight="1" x14ac:dyDescent="0.25">
      <c r="B14" s="32" t="str">
        <f>IF(ISBLANK('по операциям'!A11),"",'по операциям'!A11)</f>
        <v/>
      </c>
      <c r="C14" s="4" t="str">
        <f>IF(ISBLANK('по операциям'!B11),"",'по операциям'!B11)</f>
        <v>Входящее платежное поручение</v>
      </c>
      <c r="D14" s="4">
        <f>IF(ISBLANK('по операциям'!C11),"",'по операциям'!C11)</f>
        <v>2</v>
      </c>
      <c r="E14" s="4" t="str">
        <f>IF(ISBLANK('по операциям'!D11),"",'по операциям'!D11)</f>
        <v/>
      </c>
      <c r="F14" s="4">
        <f t="shared" si="0"/>
        <v>2</v>
      </c>
      <c r="G14" s="4" t="str">
        <f>IF(ISBLANK('по операциям'!F11),"",'по операциям'!F11)</f>
        <v/>
      </c>
      <c r="I14" s="16"/>
    </row>
    <row r="15" spans="1:12" ht="33.75" customHeight="1" x14ac:dyDescent="0.25">
      <c r="B15" s="32" t="str">
        <f>IF(ISBLANK('по операциям'!A12),"",'по операциям'!A12)</f>
        <v/>
      </c>
      <c r="C15" s="4" t="str">
        <f>IF(ISBLANK('по операциям'!B12),"",'по операциям'!B12)</f>
        <v>Входящий акт приемки услуг</v>
      </c>
      <c r="D15" s="4">
        <f>IF(ISBLANK('по операциям'!C12),"",'по операциям'!C12)</f>
        <v>3</v>
      </c>
      <c r="E15" s="4" t="str">
        <f>IF(ISBLANK('по операциям'!D12),"",'по операциям'!D12)</f>
        <v/>
      </c>
      <c r="F15" s="4">
        <f t="shared" si="0"/>
        <v>3</v>
      </c>
      <c r="G15" s="4" t="str">
        <f>IF(ISBLANK('по операциям'!F12),"",'по операциям'!F12)</f>
        <v/>
      </c>
      <c r="I15" s="16"/>
    </row>
    <row r="16" spans="1:12" ht="32.25" customHeight="1" x14ac:dyDescent="0.25">
      <c r="B16" s="32" t="str">
        <f>IF(ISBLANK('по операциям'!A13),"",'по операциям'!A13)</f>
        <v/>
      </c>
      <c r="C16" s="4" t="str">
        <f>IF(ISBLANK('по операциям'!B13),"",'по операциям'!B13)</f>
        <v>Входящий счет на оплату</v>
      </c>
      <c r="D16" s="4">
        <f>IF(ISBLANK('по операциям'!C13),"",'по операциям'!C13)</f>
        <v>2</v>
      </c>
      <c r="E16" s="4" t="str">
        <f>IF(ISBLANK('по операциям'!D13),"",'по операциям'!D13)</f>
        <v/>
      </c>
      <c r="F16" s="4">
        <f t="shared" si="0"/>
        <v>2</v>
      </c>
      <c r="G16" s="4" t="str">
        <f>IF(ISBLANK('по операциям'!F13),"",'по операциям'!F13)</f>
        <v/>
      </c>
      <c r="I16" s="16"/>
    </row>
    <row r="17" spans="2:9" ht="33" customHeight="1" x14ac:dyDescent="0.25">
      <c r="B17" s="32" t="str">
        <f>IF(ISBLANK('по операциям'!A14),"",'по операциям'!A14)</f>
        <v/>
      </c>
      <c r="C17" s="4" t="str">
        <f>IF(ISBLANK('по операциям'!B14),"",'по операциям'!B14)</f>
        <v>Валютное исходящее платежное поручение</v>
      </c>
      <c r="D17" s="4">
        <f>IF(ISBLANK('по операциям'!C14),"",'по операциям'!C14)</f>
        <v>1</v>
      </c>
      <c r="E17" s="4">
        <f>IF(ISBLANK('по операциям'!D14),"",'по операциям'!D14)</f>
        <v>1.2</v>
      </c>
      <c r="F17" s="4">
        <f t="shared" si="0"/>
        <v>1.2</v>
      </c>
      <c r="G17" s="4" t="str">
        <f>IF(ISBLANK('по операциям'!F14),"",'по операциям'!F14)</f>
        <v/>
      </c>
      <c r="I17" s="16"/>
    </row>
    <row r="18" spans="2:9" x14ac:dyDescent="0.25">
      <c r="B18" s="32" t="str">
        <f>IF(ISBLANK('по операциям'!A15),"",'по операциям'!A15)</f>
        <v/>
      </c>
      <c r="C18" s="4" t="str">
        <f>IF(ISBLANK('по операциям'!B15),"",'по операциям'!B15)</f>
        <v>Валютный банковский ордер</v>
      </c>
      <c r="D18" s="4">
        <f>IF(ISBLANK('по операциям'!C15),"",'по операциям'!C15)</f>
        <v>4</v>
      </c>
      <c r="E18" s="4">
        <f>IF(ISBLANK('по операциям'!D15),"",'по операциям'!D15)</f>
        <v>1.2</v>
      </c>
      <c r="F18" s="4">
        <f t="shared" si="0"/>
        <v>4.8</v>
      </c>
      <c r="G18" s="4" t="str">
        <f>IF(ISBLANK('по операциям'!F15),"",'по операциям'!F15)</f>
        <v/>
      </c>
    </row>
    <row r="19" spans="2:9" x14ac:dyDescent="0.25">
      <c r="B19" s="32" t="str">
        <f>IF(ISBLANK('по операциям'!A16),"",'по операциям'!A16)</f>
        <v/>
      </c>
      <c r="C19" s="4" t="str">
        <f>IF(ISBLANK('по операциям'!B16),"",'по операциям'!B16)</f>
        <v>Исходящее платежное поручение</v>
      </c>
      <c r="D19" s="4">
        <f>IF(ISBLANK('по операциям'!C16),"",'по операциям'!C16)</f>
        <v>6</v>
      </c>
      <c r="E19" s="4" t="str">
        <f>IF(ISBLANK('по операциям'!D16),"",'по операциям'!D16)</f>
        <v/>
      </c>
      <c r="F19" s="4">
        <f t="shared" si="0"/>
        <v>6</v>
      </c>
      <c r="G19" s="4" t="str">
        <f>IF(ISBLANK('по операциям'!F16),"",'по операциям'!F16)</f>
        <v/>
      </c>
    </row>
    <row r="20" spans="2:9" x14ac:dyDescent="0.25">
      <c r="B20" s="32" t="str">
        <f>IF(ISBLANK('по операциям'!A17),"",'по операциям'!A17)</f>
        <v/>
      </c>
      <c r="C20" s="4" t="str">
        <f>IF(ISBLANK('по операциям'!B17),"",'по операциям'!B17)</f>
        <v>Начисление амортизации ОС</v>
      </c>
      <c r="D20" s="4">
        <f>IF(ISBLANK('по операциям'!C17),"",'по операциям'!C17)</f>
        <v>1</v>
      </c>
      <c r="E20" s="4" t="str">
        <f>IF(ISBLANK('по операциям'!D17),"",'по операциям'!D17)</f>
        <v/>
      </c>
      <c r="F20" s="4">
        <f t="shared" si="0"/>
        <v>1</v>
      </c>
      <c r="G20" s="4" t="str">
        <f>IF(ISBLANK('по операциям'!F17),"",'по операциям'!F17)</f>
        <v/>
      </c>
    </row>
    <row r="21" spans="2:9" x14ac:dyDescent="0.25">
      <c r="B21" s="32" t="str">
        <f>IF(ISBLANK('по операциям'!A18),"",'по операциям'!A18)</f>
        <v/>
      </c>
      <c r="C21" s="4" t="str">
        <f>IF(ISBLANK('по операциям'!B18),"",'по операциям'!B18)</f>
        <v>Уплата налогов и взносов</v>
      </c>
      <c r="D21" s="4">
        <f>IF(ISBLANK('по операциям'!C18),"",'по операциям'!C18)</f>
        <v>6</v>
      </c>
      <c r="E21" s="4" t="str">
        <f>IF(ISBLANK('по операциям'!D18),"",'по операциям'!D18)</f>
        <v/>
      </c>
      <c r="F21" s="4">
        <f t="shared" si="0"/>
        <v>6</v>
      </c>
      <c r="G21" s="4" t="str">
        <f>IF(ISBLANK('по операциям'!F18),"",'по операциям'!F18)</f>
        <v/>
      </c>
    </row>
    <row r="22" spans="2:9" x14ac:dyDescent="0.25">
      <c r="B22" s="32">
        <f>IF(ISBLANK('по операциям'!A19),"",'по операциям'!A19)</f>
        <v>43770</v>
      </c>
      <c r="C22" s="4" t="str">
        <f>IF(ISBLANK('по операциям'!B19),"",'по операциям'!B19)</f>
        <v/>
      </c>
      <c r="D22" s="4" t="str">
        <f>IF(ISBLANK('по операциям'!C19),"",'по операциям'!C19)</f>
        <v/>
      </c>
      <c r="E22" s="4" t="str">
        <f>IF(ISBLANK('по операциям'!D19),"",'по операциям'!D19)</f>
        <v/>
      </c>
      <c r="F22" s="4" t="str">
        <f t="shared" si="0"/>
        <v/>
      </c>
      <c r="G22" s="4">
        <f>SUM(F23:F31)</f>
        <v>42</v>
      </c>
    </row>
    <row r="23" spans="2:9" x14ac:dyDescent="0.25">
      <c r="B23" s="32" t="str">
        <f>IF(ISBLANK('по операциям'!A20),"",'по операциям'!A20)</f>
        <v/>
      </c>
      <c r="C23" s="4" t="str">
        <f>IF(ISBLANK('по операциям'!B20),"",'по операциям'!B20)</f>
        <v>Начисление ЗП</v>
      </c>
      <c r="D23" s="4">
        <f>IF(ISBLANK('по операциям'!C20),"",'по операциям'!C20)</f>
        <v>8</v>
      </c>
      <c r="E23" s="4">
        <f>IF(ISBLANK('по операциям'!D20),"",'по операциям'!D20)</f>
        <v>3</v>
      </c>
      <c r="F23" s="4">
        <f t="shared" si="0"/>
        <v>24</v>
      </c>
      <c r="G23" s="4" t="str">
        <f>IF(ISBLANK('по операциям'!F20),"",'по операциям'!F20)</f>
        <v/>
      </c>
    </row>
    <row r="24" spans="2:9" x14ac:dyDescent="0.25">
      <c r="B24" s="32" t="str">
        <f>IF(ISBLANK('по операциям'!A21),"",'по операциям'!A21)</f>
        <v/>
      </c>
      <c r="C24" s="4" t="str">
        <f>IF(ISBLANK('по операциям'!B21),"",'по операциям'!B21)</f>
        <v>Бухгалтерская справка</v>
      </c>
      <c r="D24" s="4">
        <f>IF(ISBLANK('по операциям'!C21),"",'по операциям'!C21)</f>
        <v>1</v>
      </c>
      <c r="E24" s="4" t="str">
        <f>IF(ISBLANK('по операциям'!D21),"",'по операциям'!D21)</f>
        <v/>
      </c>
      <c r="F24" s="4">
        <f t="shared" si="0"/>
        <v>1</v>
      </c>
      <c r="G24" s="4" t="str">
        <f>IF(ISBLANK('по операциям'!F21),"",'по операциям'!F21)</f>
        <v/>
      </c>
    </row>
    <row r="25" spans="2:9" x14ac:dyDescent="0.25">
      <c r="B25" s="32" t="str">
        <f>IF(ISBLANK('по операциям'!A22),"",'по операциям'!A22)</f>
        <v/>
      </c>
      <c r="C25" s="4" t="str">
        <f>IF(ISBLANK('по операциям'!B22),"",'по операциям'!B22)</f>
        <v>Входящее платежное поручение</v>
      </c>
      <c r="D25" s="4">
        <f>IF(ISBLANK('по операциям'!C22),"",'по операциям'!C22)</f>
        <v>1</v>
      </c>
      <c r="E25" s="4" t="str">
        <f>IF(ISBLANK('по операциям'!D22),"",'по операциям'!D22)</f>
        <v/>
      </c>
      <c r="F25" s="4">
        <f t="shared" si="0"/>
        <v>1</v>
      </c>
      <c r="G25" s="4" t="str">
        <f>IF(ISBLANK('по операциям'!F22),"",'по операциям'!F22)</f>
        <v/>
      </c>
    </row>
    <row r="26" spans="2:9" x14ac:dyDescent="0.25">
      <c r="B26" s="32" t="str">
        <f>IF(ISBLANK('по операциям'!A23),"",'по операциям'!A23)</f>
        <v/>
      </c>
      <c r="C26" s="4" t="str">
        <f>IF(ISBLANK('по операциям'!B23),"",'по операциям'!B23)</f>
        <v>Входящий акт приемки услуг</v>
      </c>
      <c r="D26" s="4">
        <f>IF(ISBLANK('по операциям'!C23),"",'по операциям'!C23)</f>
        <v>1</v>
      </c>
      <c r="E26" s="4" t="str">
        <f>IF(ISBLANK('по операциям'!D23),"",'по операциям'!D23)</f>
        <v/>
      </c>
      <c r="F26" s="4">
        <f t="shared" si="0"/>
        <v>1</v>
      </c>
    </row>
    <row r="27" spans="2:9" x14ac:dyDescent="0.25">
      <c r="B27" s="32" t="str">
        <f>IF(ISBLANK('по операциям'!A24),"",'по операциям'!A24)</f>
        <v/>
      </c>
      <c r="C27" s="4" t="str">
        <f>IF(ISBLANK('по операциям'!B24),"",'по операциям'!B24)</f>
        <v>Входящий счет на оплату</v>
      </c>
      <c r="D27" s="4">
        <f>IF(ISBLANK('по операциям'!C24),"",'по операциям'!C24)</f>
        <v>2</v>
      </c>
      <c r="E27" s="4" t="str">
        <f>IF(ISBLANK('по операциям'!D24),"",'по операциям'!D24)</f>
        <v/>
      </c>
      <c r="F27" s="4">
        <f t="shared" si="0"/>
        <v>2</v>
      </c>
    </row>
    <row r="28" spans="2:9" x14ac:dyDescent="0.25">
      <c r="B28" s="32" t="str">
        <f>IF(ISBLANK('по операциям'!A25),"",'по операциям'!A25)</f>
        <v/>
      </c>
      <c r="C28" s="4" t="str">
        <f>IF(ISBLANK('по операциям'!B25),"",'по операциям'!B25)</f>
        <v>Закрытие ноября 2019 года</v>
      </c>
      <c r="D28" s="4">
        <f>IF(ISBLANK('по операциям'!C25),"",'по операциям'!C25)</f>
        <v>1</v>
      </c>
      <c r="E28" s="4" t="str">
        <f>IF(ISBLANK('по операциям'!D25),"",'по операциям'!D25)</f>
        <v/>
      </c>
      <c r="F28" s="4">
        <f t="shared" si="0"/>
        <v>1</v>
      </c>
    </row>
    <row r="29" spans="2:9" x14ac:dyDescent="0.25">
      <c r="B29" s="32" t="str">
        <f>IF(ISBLANK('по операциям'!A26),"",'по операциям'!A26)</f>
        <v/>
      </c>
      <c r="C29" s="4" t="str">
        <f>IF(ISBLANK('по операциям'!B26),"",'по операциям'!B26)</f>
        <v>Исходящее платежное поручение</v>
      </c>
      <c r="D29" s="4">
        <f>IF(ISBLANK('по операциям'!C26),"",'по операциям'!C26)</f>
        <v>6</v>
      </c>
      <c r="E29" s="4" t="str">
        <f>IF(ISBLANK('по операциям'!D26),"",'по операциям'!D26)</f>
        <v/>
      </c>
      <c r="F29" s="4">
        <f t="shared" si="0"/>
        <v>6</v>
      </c>
    </row>
    <row r="30" spans="2:9" x14ac:dyDescent="0.25">
      <c r="B30" s="32" t="str">
        <f>IF(ISBLANK('по операциям'!A27),"",'по операциям'!A27)</f>
        <v/>
      </c>
      <c r="C30" s="4" t="str">
        <f>IF(ISBLANK('по операциям'!B27),"",'по операциям'!B27)</f>
        <v>Начисление амортизации ОС</v>
      </c>
      <c r="D30" s="4">
        <f>IF(ISBLANK('по операциям'!C27),"",'по операциям'!C27)</f>
        <v>1</v>
      </c>
      <c r="E30" s="4" t="str">
        <f>IF(ISBLANK('по операциям'!D27),"",'по операциям'!D27)</f>
        <v/>
      </c>
      <c r="F30" s="4">
        <f t="shared" si="0"/>
        <v>1</v>
      </c>
    </row>
    <row r="31" spans="2:9" x14ac:dyDescent="0.25">
      <c r="B31" s="32" t="str">
        <f>IF(ISBLANK('по операциям'!A28),"",'по операциям'!A28)</f>
        <v/>
      </c>
      <c r="C31" s="4" t="str">
        <f>IF(ISBLANK('по операциям'!B28),"",'по операциям'!B28)</f>
        <v>Уплата налогов и взносов</v>
      </c>
      <c r="D31" s="4">
        <f>IF(ISBLANK('по операциям'!C28),"",'по операциям'!C28)</f>
        <v>5</v>
      </c>
      <c r="E31" s="4" t="str">
        <f>IF(ISBLANK('по операциям'!D28),"",'по операциям'!D28)</f>
        <v/>
      </c>
      <c r="F31" s="4">
        <f t="shared" si="0"/>
        <v>5</v>
      </c>
    </row>
    <row r="32" spans="2:9" x14ac:dyDescent="0.25">
      <c r="B32" s="32">
        <f>IF(ISBLANK('по операциям'!A29),"",'по операциям'!A29)</f>
        <v>43739</v>
      </c>
      <c r="C32" s="4" t="str">
        <f>IF(ISBLANK('по операциям'!B29),"",'по операциям'!B29)</f>
        <v/>
      </c>
      <c r="D32" s="4" t="str">
        <f>IF(ISBLANK('по операциям'!C29),"",'по операциям'!C29)</f>
        <v/>
      </c>
      <c r="E32" s="4" t="str">
        <f>IF(ISBLANK('по операциям'!D29),"",'по операциям'!D29)</f>
        <v/>
      </c>
      <c r="F32" s="4" t="str">
        <f t="shared" si="0"/>
        <v/>
      </c>
      <c r="G32">
        <f>SUM(F33:F45)</f>
        <v>59</v>
      </c>
    </row>
    <row r="33" spans="2:7" x14ac:dyDescent="0.25">
      <c r="B33" s="32" t="str">
        <f>IF(ISBLANK('по операциям'!A30),"",'по операциям'!A30)</f>
        <v/>
      </c>
      <c r="C33" s="4" t="str">
        <f>IF(ISBLANK('по операциям'!B30),"",'по операциям'!B30)</f>
        <v>Начисление ЗП</v>
      </c>
      <c r="D33" s="4">
        <f>IF(ISBLANK('по операциям'!C30),"",'по операциям'!C30)</f>
        <v>10</v>
      </c>
      <c r="E33" s="4">
        <f>IF(ISBLANK('по операциям'!D30),"",'по операциям'!D30)</f>
        <v>3</v>
      </c>
      <c r="F33" s="4">
        <f t="shared" si="0"/>
        <v>30</v>
      </c>
    </row>
    <row r="34" spans="2:7" x14ac:dyDescent="0.25">
      <c r="B34" s="32" t="str">
        <f>IF(ISBLANK('по операциям'!A31),"",'по операциям'!A31)</f>
        <v/>
      </c>
      <c r="C34" s="4" t="str">
        <f>IF(ISBLANK('по операциям'!B31),"",'по операциям'!B31)</f>
        <v>Бухгалтерская справка</v>
      </c>
      <c r="D34" s="4">
        <f>IF(ISBLANK('по операциям'!C31),"",'по операциям'!C31)</f>
        <v>4</v>
      </c>
      <c r="E34" s="4" t="str">
        <f>IF(ISBLANK('по операциям'!D31),"",'по операциям'!D31)</f>
        <v/>
      </c>
      <c r="F34" s="4">
        <f t="shared" si="0"/>
        <v>4</v>
      </c>
    </row>
    <row r="35" spans="2:7" x14ac:dyDescent="0.25">
      <c r="B35" s="32" t="str">
        <f>IF(ISBLANK('по операциям'!A32),"",'по операциям'!A32)</f>
        <v/>
      </c>
      <c r="C35" s="4" t="str">
        <f>IF(ISBLANK('по операциям'!B32),"",'по операциям'!B32)</f>
        <v>Входящая накладная</v>
      </c>
      <c r="D35" s="4">
        <f>IF(ISBLANK('по операциям'!C32),"",'по операциям'!C32)</f>
        <v>1</v>
      </c>
      <c r="E35" s="4" t="str">
        <f>IF(ISBLANK('по операциям'!D32),"",'по операциям'!D32)</f>
        <v/>
      </c>
      <c r="F35" s="4">
        <f t="shared" si="0"/>
        <v>1</v>
      </c>
    </row>
    <row r="36" spans="2:7" x14ac:dyDescent="0.25">
      <c r="B36" s="32" t="str">
        <f>IF(ISBLANK('по операциям'!A33),"",'по операциям'!A33)</f>
        <v/>
      </c>
      <c r="C36" s="4" t="str">
        <f>IF(ISBLANK('по операциям'!B33),"",'по операциям'!B33)</f>
        <v>Входящее платежное поручение</v>
      </c>
      <c r="D36" s="4">
        <f>IF(ISBLANK('по операциям'!C33),"",'по операциям'!C33)</f>
        <v>3</v>
      </c>
      <c r="E36" s="4" t="str">
        <f>IF(ISBLANK('по операциям'!D33),"",'по операциям'!D33)</f>
        <v/>
      </c>
      <c r="F36" s="4">
        <f t="shared" si="0"/>
        <v>3</v>
      </c>
    </row>
    <row r="37" spans="2:7" x14ac:dyDescent="0.25">
      <c r="B37" s="32" t="str">
        <f>IF(ISBLANK('по операциям'!A34),"",'по операциям'!A34)</f>
        <v/>
      </c>
      <c r="C37" s="4" t="str">
        <f>IF(ISBLANK('по операциям'!B34),"",'по операциям'!B34)</f>
        <v>Входящий акт приемки услуг</v>
      </c>
      <c r="D37" s="4">
        <f>IF(ISBLANK('по операциям'!C34),"",'по операциям'!C34)</f>
        <v>1</v>
      </c>
      <c r="E37" s="4" t="str">
        <f>IF(ISBLANK('по операциям'!D34),"",'по операциям'!D34)</f>
        <v/>
      </c>
      <c r="F37" s="4">
        <f t="shared" si="0"/>
        <v>1</v>
      </c>
    </row>
    <row r="38" spans="2:7" x14ac:dyDescent="0.25">
      <c r="B38" s="32" t="str">
        <f>IF(ISBLANK('по операциям'!A35),"",'по операциям'!A35)</f>
        <v/>
      </c>
      <c r="C38" s="4" t="str">
        <f>IF(ISBLANK('по операциям'!B35),"",'по операциям'!B35)</f>
        <v>Входящий счет на оплату</v>
      </c>
      <c r="D38" s="4">
        <f>IF(ISBLANK('по операциям'!C35),"",'по операциям'!C35)</f>
        <v>5</v>
      </c>
      <c r="E38" s="4">
        <f>IF(ISBLANK('по операциям'!D35),"",'по операциям'!D35)</f>
        <v>0</v>
      </c>
      <c r="F38" s="4">
        <f t="shared" si="0"/>
        <v>0</v>
      </c>
    </row>
    <row r="39" spans="2:7" x14ac:dyDescent="0.25">
      <c r="B39" s="32" t="str">
        <f>IF(ISBLANK('по операциям'!A36),"",'по операциям'!A36)</f>
        <v/>
      </c>
      <c r="C39" s="4" t="str">
        <f>IF(ISBLANK('по операциям'!B36),"",'по операциям'!B36)</f>
        <v>Договор поставки</v>
      </c>
      <c r="D39" s="4">
        <f>IF(ISBLANK('по операциям'!C36),"",'по операциям'!C36)</f>
        <v>1</v>
      </c>
      <c r="E39" s="4">
        <f>IF(ISBLANK('по операциям'!D36),"",'по операциям'!D36)</f>
        <v>0</v>
      </c>
      <c r="F39" s="4">
        <f t="shared" si="0"/>
        <v>0</v>
      </c>
    </row>
    <row r="40" spans="2:7" x14ac:dyDescent="0.25">
      <c r="B40" s="32" t="str">
        <f>IF(ISBLANK('по операциям'!A37),"",'по операциям'!A37)</f>
        <v/>
      </c>
      <c r="C40" s="4" t="str">
        <f>IF(ISBLANK('по операциям'!B37),"",'по операциям'!B37)</f>
        <v>Закрытие октября 2019 года</v>
      </c>
      <c r="D40" s="4">
        <f>IF(ISBLANK('по операциям'!C37),"",'по операциям'!C37)</f>
        <v>1</v>
      </c>
      <c r="E40" s="4" t="str">
        <f>IF(ISBLANK('по операциям'!D37),"",'по операциям'!D37)</f>
        <v/>
      </c>
      <c r="F40" s="4">
        <f t="shared" si="0"/>
        <v>1</v>
      </c>
    </row>
    <row r="41" spans="2:7" x14ac:dyDescent="0.25">
      <c r="B41" s="32" t="str">
        <f>IF(ISBLANK('по операциям'!A38),"",'по операциям'!A38)</f>
        <v/>
      </c>
      <c r="C41" s="4" t="str">
        <f>IF(ISBLANK('по операциям'!B38),"",'по операциям'!B38)</f>
        <v>Исходящее платежное поручение</v>
      </c>
      <c r="D41" s="4">
        <f>IF(ISBLANK('по операциям'!C38),"",'по операциям'!C38)</f>
        <v>10</v>
      </c>
      <c r="E41" s="4" t="str">
        <f>IF(ISBLANK('по операциям'!D38),"",'по операциям'!D38)</f>
        <v/>
      </c>
      <c r="F41" s="4">
        <f t="shared" si="0"/>
        <v>10</v>
      </c>
    </row>
    <row r="42" spans="2:7" x14ac:dyDescent="0.25">
      <c r="B42" s="32" t="str">
        <f>IF(ISBLANK('по операциям'!A39),"",'по операциям'!A39)</f>
        <v/>
      </c>
      <c r="C42" s="4" t="str">
        <f>IF(ISBLANK('по операциям'!B39),"",'по операциям'!B39)</f>
        <v>Исходящий счет на оплату</v>
      </c>
      <c r="D42" s="4">
        <f>IF(ISBLANK('по операциям'!C39),"",'по операциям'!C39)</f>
        <v>1</v>
      </c>
      <c r="E42" s="4">
        <f>IF(ISBLANK('по операциям'!D39),"",'по операциям'!D39)</f>
        <v>0</v>
      </c>
      <c r="F42" s="4">
        <f t="shared" si="0"/>
        <v>0</v>
      </c>
    </row>
    <row r="43" spans="2:7" x14ac:dyDescent="0.25">
      <c r="B43" s="32" t="str">
        <f>IF(ISBLANK('по операциям'!A40),"",'по операциям'!A40)</f>
        <v/>
      </c>
      <c r="C43" s="4" t="str">
        <f>IF(ISBLANK('по операциям'!B40),"",'по операциям'!B40)</f>
        <v>Исходящий УПД</v>
      </c>
      <c r="D43" s="4">
        <f>IF(ISBLANK('по операциям'!C40),"",'по операциям'!C40)</f>
        <v>2</v>
      </c>
      <c r="E43" s="4" t="str">
        <f>IF(ISBLANK('по операциям'!D40),"",'по операциям'!D40)</f>
        <v/>
      </c>
      <c r="F43" s="4">
        <f t="shared" si="0"/>
        <v>2</v>
      </c>
    </row>
    <row r="44" spans="2:7" x14ac:dyDescent="0.25">
      <c r="B44" s="32" t="str">
        <f>IF(ISBLANK('по операциям'!A41),"",'по операциям'!A41)</f>
        <v/>
      </c>
      <c r="C44" s="4" t="str">
        <f>IF(ISBLANK('по операциям'!B41),"",'по операциям'!B41)</f>
        <v>Начисление амортизации ОС</v>
      </c>
      <c r="D44" s="4">
        <f>IF(ISBLANK('по операциям'!C41),"",'по операциям'!C41)</f>
        <v>1</v>
      </c>
      <c r="E44" s="4" t="str">
        <f>IF(ISBLANK('по операциям'!D41),"",'по операциям'!D41)</f>
        <v/>
      </c>
      <c r="F44" s="4">
        <f t="shared" si="0"/>
        <v>1</v>
      </c>
    </row>
    <row r="45" spans="2:7" x14ac:dyDescent="0.25">
      <c r="B45" s="32" t="str">
        <f>IF(ISBLANK('по операциям'!A42),"",'по операциям'!A42)</f>
        <v/>
      </c>
      <c r="C45" s="4" t="str">
        <f>IF(ISBLANK('по операциям'!B42),"",'по операциям'!B42)</f>
        <v>Уплата налогов и взносов</v>
      </c>
      <c r="D45" s="4">
        <f>IF(ISBLANK('по операциям'!C42),"",'по операциям'!C42)</f>
        <v>6</v>
      </c>
      <c r="E45" s="4" t="str">
        <f>IF(ISBLANK('по операциям'!D42),"",'по операциям'!D42)</f>
        <v/>
      </c>
      <c r="F45" s="4">
        <f t="shared" si="0"/>
        <v>6</v>
      </c>
    </row>
    <row r="46" spans="2:7" x14ac:dyDescent="0.25">
      <c r="B46" s="32">
        <f>IF(ISBLANK('по операциям'!A43),"",'по операциям'!A43)</f>
        <v>43709</v>
      </c>
      <c r="C46" s="4" t="str">
        <f>IF(ISBLANK('по операциям'!B43),"",'по операциям'!B43)</f>
        <v/>
      </c>
      <c r="D46" s="4" t="str">
        <f>IF(ISBLANK('по операциям'!C43),"",'по операциям'!C43)</f>
        <v/>
      </c>
      <c r="E46" s="4" t="str">
        <f>IF(ISBLANK('по операциям'!D43),"",'по операциям'!D43)</f>
        <v/>
      </c>
      <c r="F46" s="4" t="str">
        <f t="shared" si="0"/>
        <v/>
      </c>
      <c r="G46">
        <f>SUM(F47:F57)</f>
        <v>26</v>
      </c>
    </row>
    <row r="47" spans="2:7" x14ac:dyDescent="0.25">
      <c r="B47" s="32" t="str">
        <f>IF(ISBLANK('по операциям'!A44),"",'по операциям'!A44)</f>
        <v/>
      </c>
      <c r="C47" s="4" t="str">
        <f>IF(ISBLANK('по операциям'!B44),"",'по операциям'!B44)</f>
        <v>Банковский ордер</v>
      </c>
      <c r="D47" s="4">
        <f>IF(ISBLANK('по операциям'!C44),"",'по операциям'!C44)</f>
        <v>2</v>
      </c>
      <c r="E47" s="4" t="str">
        <f>IF(ISBLANK('по операциям'!D44),"",'по операциям'!D44)</f>
        <v/>
      </c>
      <c r="F47" s="4">
        <f t="shared" si="0"/>
        <v>2</v>
      </c>
    </row>
    <row r="48" spans="2:7" x14ac:dyDescent="0.25">
      <c r="B48" s="32" t="str">
        <f>IF(ISBLANK('по операциям'!A45),"",'по операциям'!A45)</f>
        <v/>
      </c>
      <c r="C48" s="4" t="str">
        <f>IF(ISBLANK('по операциям'!B45),"",'по операциям'!B45)</f>
        <v>Бухгалтерская справка</v>
      </c>
      <c r="D48" s="4">
        <f>IF(ISBLANK('по операциям'!C45),"",'по операциям'!C45)</f>
        <v>3</v>
      </c>
      <c r="E48" s="4" t="str">
        <f>IF(ISBLANK('по операциям'!D45),"",'по операциям'!D45)</f>
        <v/>
      </c>
      <c r="F48" s="4">
        <f t="shared" si="0"/>
        <v>3</v>
      </c>
    </row>
    <row r="49" spans="2:7" x14ac:dyDescent="0.25">
      <c r="B49" s="32" t="str">
        <f>IF(ISBLANK('по операциям'!A46),"",'по операциям'!A46)</f>
        <v/>
      </c>
      <c r="C49" s="4" t="str">
        <f>IF(ISBLANK('по операциям'!B46),"",'по операциям'!B46)</f>
        <v>Входящая накладная</v>
      </c>
      <c r="D49" s="4">
        <f>IF(ISBLANK('по операциям'!C46),"",'по операциям'!C46)</f>
        <v>2</v>
      </c>
      <c r="E49" s="4" t="str">
        <f>IF(ISBLANK('по операциям'!D46),"",'по операциям'!D46)</f>
        <v/>
      </c>
      <c r="F49" s="4">
        <f t="shared" si="0"/>
        <v>2</v>
      </c>
    </row>
    <row r="50" spans="2:7" x14ac:dyDescent="0.25">
      <c r="B50" s="32" t="str">
        <f>IF(ISBLANK('по операциям'!A47),"",'по операциям'!A47)</f>
        <v/>
      </c>
      <c r="C50" s="4" t="str">
        <f>IF(ISBLANK('по операциям'!B47),"",'по операциям'!B47)</f>
        <v>Входящее платежное поручение</v>
      </c>
      <c r="D50" s="4">
        <f>IF(ISBLANK('по операциям'!C47),"",'по операциям'!C47)</f>
        <v>3</v>
      </c>
      <c r="E50" s="4" t="str">
        <f>IF(ISBLANK('по операциям'!D47),"",'по операциям'!D47)</f>
        <v/>
      </c>
      <c r="F50" s="4">
        <f t="shared" si="0"/>
        <v>3</v>
      </c>
    </row>
    <row r="51" spans="2:7" x14ac:dyDescent="0.25">
      <c r="B51" s="32" t="str">
        <f>IF(ISBLANK('по операциям'!A48),"",'по операциям'!A48)</f>
        <v/>
      </c>
      <c r="C51" s="4" t="str">
        <f>IF(ISBLANK('по операциям'!B48),"",'по операциям'!B48)</f>
        <v>Входящий акт приемки услуг</v>
      </c>
      <c r="D51" s="4">
        <f>IF(ISBLANK('по операциям'!C48),"",'по операциям'!C48)</f>
        <v>2</v>
      </c>
      <c r="E51" s="4" t="str">
        <f>IF(ISBLANK('по операциям'!D48),"",'по операциям'!D48)</f>
        <v/>
      </c>
      <c r="F51" s="4">
        <f t="shared" si="0"/>
        <v>2</v>
      </c>
    </row>
    <row r="52" spans="2:7" x14ac:dyDescent="0.25">
      <c r="B52" s="32" t="str">
        <f>IF(ISBLANK('по операциям'!A49),"",'по операциям'!A49)</f>
        <v/>
      </c>
      <c r="C52" s="4" t="str">
        <f>IF(ISBLANK('по операциям'!B49),"",'по операциям'!B49)</f>
        <v>Входящий счет на оплату</v>
      </c>
      <c r="D52" s="4">
        <f>IF(ISBLANK('по операциям'!C49),"",'по операциям'!C49)</f>
        <v>3</v>
      </c>
      <c r="E52" s="4">
        <f>IF(ISBLANK('по операциям'!D49),"",'по операциям'!D49)</f>
        <v>0</v>
      </c>
      <c r="F52" s="4">
        <f t="shared" si="0"/>
        <v>0</v>
      </c>
    </row>
    <row r="53" spans="2:7" x14ac:dyDescent="0.25">
      <c r="B53" s="32" t="str">
        <f>IF(ISBLANK('по операциям'!A50),"",'по операциям'!A50)</f>
        <v/>
      </c>
      <c r="C53" s="4" t="str">
        <f>IF(ISBLANK('по операциям'!B50),"",'по операциям'!B50)</f>
        <v>Закрытие сентября 2019 года</v>
      </c>
      <c r="D53" s="4">
        <f>IF(ISBLANK('по операциям'!C50),"",'по операциям'!C50)</f>
        <v>1</v>
      </c>
      <c r="E53" s="4" t="str">
        <f>IF(ISBLANK('по операциям'!D50),"",'по операциям'!D50)</f>
        <v/>
      </c>
      <c r="F53" s="4">
        <f t="shared" si="0"/>
        <v>1</v>
      </c>
    </row>
    <row r="54" spans="2:7" x14ac:dyDescent="0.25">
      <c r="B54" s="32" t="str">
        <f>IF(ISBLANK('по операциям'!A51),"",'по операциям'!A51)</f>
        <v/>
      </c>
      <c r="C54" s="4" t="str">
        <f>IF(ISBLANK('по операциям'!B51),"",'по операциям'!B51)</f>
        <v>Исходящее платежное поручение</v>
      </c>
      <c r="D54" s="4">
        <f>IF(ISBLANK('по операциям'!C51),"",'по операциям'!C51)</f>
        <v>6</v>
      </c>
      <c r="E54" s="4" t="str">
        <f>IF(ISBLANK('по операциям'!D51),"",'по операциям'!D51)</f>
        <v/>
      </c>
      <c r="F54" s="4">
        <f t="shared" si="0"/>
        <v>6</v>
      </c>
    </row>
    <row r="55" spans="2:7" x14ac:dyDescent="0.25">
      <c r="B55" s="32" t="str">
        <f>IF(ISBLANK('по операциям'!A52),"",'по операциям'!A52)</f>
        <v/>
      </c>
      <c r="C55" s="4" t="str">
        <f>IF(ISBLANK('по операциям'!B52),"",'по операциям'!B52)</f>
        <v>Исходящий счет на оплату</v>
      </c>
      <c r="D55" s="4">
        <f>IF(ISBLANK('по операциям'!C52),"",'по операциям'!C52)</f>
        <v>1</v>
      </c>
      <c r="E55" s="4" t="str">
        <f>IF(ISBLANK('по операциям'!D52),"",'по операциям'!D52)</f>
        <v/>
      </c>
      <c r="F55" s="4">
        <f t="shared" si="0"/>
        <v>1</v>
      </c>
    </row>
    <row r="56" spans="2:7" x14ac:dyDescent="0.25">
      <c r="B56" s="32" t="str">
        <f>IF(ISBLANK('по операциям'!A53),"",'по операциям'!A53)</f>
        <v/>
      </c>
      <c r="C56" s="4" t="str">
        <f>IF(ISBLANK('по операциям'!B53),"",'по операциям'!B53)</f>
        <v>Начисление амортизации ОС</v>
      </c>
      <c r="D56" s="4">
        <f>IF(ISBLANK('по операциям'!C53),"",'по операциям'!C53)</f>
        <v>1</v>
      </c>
      <c r="E56" s="4" t="str">
        <f>IF(ISBLANK('по операциям'!D53),"",'по операциям'!D53)</f>
        <v/>
      </c>
      <c r="F56" s="4">
        <f t="shared" si="0"/>
        <v>1</v>
      </c>
    </row>
    <row r="57" spans="2:7" x14ac:dyDescent="0.25">
      <c r="B57" s="32" t="str">
        <f>IF(ISBLANK('по операциям'!A54),"",'по операциям'!A54)</f>
        <v/>
      </c>
      <c r="C57" s="4" t="str">
        <f>IF(ISBLANK('по операциям'!B54),"",'по операциям'!B54)</f>
        <v>Уплата налогов и взносов</v>
      </c>
      <c r="D57" s="4">
        <f>IF(ISBLANK('по операциям'!C54),"",'по операциям'!C54)</f>
        <v>5</v>
      </c>
      <c r="E57" s="4" t="str">
        <f>IF(ISBLANK('по операциям'!D54),"",'по операциям'!D54)</f>
        <v/>
      </c>
      <c r="F57" s="4">
        <f t="shared" si="0"/>
        <v>5</v>
      </c>
    </row>
    <row r="58" spans="2:7" x14ac:dyDescent="0.25">
      <c r="B58" s="32">
        <f>IF(ISBLANK('по операциям'!A55),"",'по операциям'!A55)</f>
        <v>43678</v>
      </c>
      <c r="C58" s="4" t="str">
        <f>IF(ISBLANK('по операциям'!B55),"",'по операциям'!B55)</f>
        <v/>
      </c>
      <c r="D58" s="4" t="str">
        <f>IF(ISBLANK('по операциям'!C55),"",'по операциям'!C55)</f>
        <v/>
      </c>
      <c r="E58" s="4" t="str">
        <f>IF(ISBLANK('по операциям'!D55),"",'по операциям'!D55)</f>
        <v/>
      </c>
      <c r="F58" s="4" t="str">
        <f t="shared" si="0"/>
        <v/>
      </c>
      <c r="G58">
        <f>SUM(F59:F69)</f>
        <v>27</v>
      </c>
    </row>
    <row r="59" spans="2:7" x14ac:dyDescent="0.25">
      <c r="B59" s="32" t="str">
        <f>IF(ISBLANK('по операциям'!A56),"",'по операциям'!A56)</f>
        <v/>
      </c>
      <c r="C59" s="4" t="str">
        <f>IF(ISBLANK('по операциям'!B56),"",'по операциям'!B56)</f>
        <v>Банковский ордер</v>
      </c>
      <c r="D59" s="4">
        <f>IF(ISBLANK('по операциям'!C56),"",'по операциям'!C56)</f>
        <v>2</v>
      </c>
      <c r="E59" s="4" t="str">
        <f>IF(ISBLANK('по операциям'!D56),"",'по операциям'!D56)</f>
        <v/>
      </c>
      <c r="F59" s="4">
        <f t="shared" si="0"/>
        <v>2</v>
      </c>
    </row>
    <row r="60" spans="2:7" x14ac:dyDescent="0.25">
      <c r="B60" s="32" t="str">
        <f>IF(ISBLANK('по операциям'!A57),"",'по операциям'!A57)</f>
        <v/>
      </c>
      <c r="C60" s="4" t="str">
        <f>IF(ISBLANK('по операциям'!B57),"",'по операциям'!B57)</f>
        <v>Бухгалтерская справка</v>
      </c>
      <c r="D60" s="4">
        <f>IF(ISBLANK('по операциям'!C57),"",'по операциям'!C57)</f>
        <v>2</v>
      </c>
      <c r="E60" s="4" t="str">
        <f>IF(ISBLANK('по операциям'!D57),"",'по операциям'!D57)</f>
        <v/>
      </c>
      <c r="F60" s="4">
        <f t="shared" si="0"/>
        <v>2</v>
      </c>
    </row>
    <row r="61" spans="2:7" x14ac:dyDescent="0.25">
      <c r="B61" s="32" t="str">
        <f>IF(ISBLANK('по операциям'!A58),"",'по операциям'!A58)</f>
        <v/>
      </c>
      <c r="C61" s="4" t="str">
        <f>IF(ISBLANK('по операциям'!B58),"",'по операциям'!B58)</f>
        <v>Входящая накладная</v>
      </c>
      <c r="D61" s="4">
        <f>IF(ISBLANK('по операциям'!C58),"",'по операциям'!C58)</f>
        <v>2</v>
      </c>
      <c r="E61" s="4" t="str">
        <f>IF(ISBLANK('по операциям'!D58),"",'по операциям'!D58)</f>
        <v/>
      </c>
      <c r="F61" s="4">
        <f t="shared" si="0"/>
        <v>2</v>
      </c>
    </row>
    <row r="62" spans="2:7" x14ac:dyDescent="0.25">
      <c r="B62" s="32" t="str">
        <f>IF(ISBLANK('по операциям'!A59),"",'по операциям'!A59)</f>
        <v/>
      </c>
      <c r="C62" s="4" t="str">
        <f>IF(ISBLANK('по операциям'!B59),"",'по операциям'!B59)</f>
        <v>Входящее платежное поручение</v>
      </c>
      <c r="D62" s="4">
        <f>IF(ISBLANK('по операциям'!C59),"",'по операциям'!C59)</f>
        <v>2</v>
      </c>
      <c r="E62" s="4" t="str">
        <f>IF(ISBLANK('по операциям'!D59),"",'по операциям'!D59)</f>
        <v/>
      </c>
      <c r="F62" s="4">
        <f t="shared" si="0"/>
        <v>2</v>
      </c>
    </row>
    <row r="63" spans="2:7" x14ac:dyDescent="0.25">
      <c r="B63" s="32" t="str">
        <f>IF(ISBLANK('по операциям'!A60),"",'по операциям'!A60)</f>
        <v/>
      </c>
      <c r="C63" s="4" t="str">
        <f>IF(ISBLANK('по операциям'!B60),"",'по операциям'!B60)</f>
        <v>Входящий акт приемки услуг</v>
      </c>
      <c r="D63" s="4">
        <f>IF(ISBLANK('по операциям'!C60),"",'по операциям'!C60)</f>
        <v>2</v>
      </c>
      <c r="E63" s="4" t="str">
        <f>IF(ISBLANK('по операциям'!D60),"",'по операциям'!D60)</f>
        <v/>
      </c>
      <c r="F63" s="4">
        <f t="shared" si="0"/>
        <v>2</v>
      </c>
    </row>
    <row r="64" spans="2:7" x14ac:dyDescent="0.25">
      <c r="B64" s="32" t="str">
        <f>IF(ISBLANK('по операциям'!A61),"",'по операциям'!A61)</f>
        <v/>
      </c>
      <c r="C64" s="4" t="str">
        <f>IF(ISBLANK('по операциям'!B61),"",'по операциям'!B61)</f>
        <v>Входящий счет на оплату</v>
      </c>
      <c r="D64" s="4">
        <f>IF(ISBLANK('по операциям'!C61),"",'по операциям'!C61)</f>
        <v>5</v>
      </c>
      <c r="E64" s="4">
        <f>IF(ISBLANK('по операциям'!D61),"",'по операциям'!D61)</f>
        <v>0</v>
      </c>
      <c r="F64" s="4">
        <f t="shared" si="0"/>
        <v>0</v>
      </c>
    </row>
    <row r="65" spans="2:7" x14ac:dyDescent="0.25">
      <c r="B65" s="32" t="str">
        <f>IF(ISBLANK('по операциям'!A62),"",'по операциям'!A62)</f>
        <v/>
      </c>
      <c r="C65" s="4" t="str">
        <f>IF(ISBLANK('по операциям'!B62),"",'по операциям'!B62)</f>
        <v>Закрытие августа 2019 года</v>
      </c>
      <c r="D65" s="4">
        <f>IF(ISBLANK('по операциям'!C62),"",'по операциям'!C62)</f>
        <v>1</v>
      </c>
      <c r="E65" s="4" t="str">
        <f>IF(ISBLANK('по операциям'!D62),"",'по операциям'!D62)</f>
        <v/>
      </c>
      <c r="F65" s="4">
        <f t="shared" si="0"/>
        <v>1</v>
      </c>
    </row>
    <row r="66" spans="2:7" x14ac:dyDescent="0.25">
      <c r="B66" s="32" t="str">
        <f>IF(ISBLANK('по операциям'!A63),"",'по операциям'!A63)</f>
        <v/>
      </c>
      <c r="C66" s="4" t="str">
        <f>IF(ISBLANK('по операциям'!B63),"",'по операциям'!B63)</f>
        <v>Исходящее платежное поручение</v>
      </c>
      <c r="D66" s="4">
        <f>IF(ISBLANK('по операциям'!C63),"",'по операциям'!C63)</f>
        <v>7</v>
      </c>
      <c r="E66" s="4" t="str">
        <f>IF(ISBLANK('по операциям'!D63),"",'по операциям'!D63)</f>
        <v/>
      </c>
      <c r="F66" s="4">
        <f t="shared" si="0"/>
        <v>7</v>
      </c>
    </row>
    <row r="67" spans="2:7" x14ac:dyDescent="0.25">
      <c r="B67" s="32" t="str">
        <f>IF(ISBLANK('по операциям'!A64),"",'по операциям'!A64)</f>
        <v/>
      </c>
      <c r="C67" s="4" t="str">
        <f>IF(ISBLANK('по операциям'!B64),"",'по операциям'!B64)</f>
        <v>Исходящий УПД</v>
      </c>
      <c r="D67" s="4">
        <f>IF(ISBLANK('по операциям'!C64),"",'по операциям'!C64)</f>
        <v>1</v>
      </c>
      <c r="E67" s="4" t="str">
        <f>IF(ISBLANK('по операциям'!D64),"",'по операциям'!D64)</f>
        <v/>
      </c>
      <c r="F67" s="4">
        <f t="shared" si="0"/>
        <v>1</v>
      </c>
    </row>
    <row r="68" spans="2:7" x14ac:dyDescent="0.25">
      <c r="B68" s="32" t="str">
        <f>IF(ISBLANK('по операциям'!A65),"",'по операциям'!A65)</f>
        <v/>
      </c>
      <c r="C68" s="4" t="str">
        <f>IF(ISBLANK('по операциям'!B65),"",'по операциям'!B65)</f>
        <v>Начисление амортизации ОС</v>
      </c>
      <c r="D68" s="4">
        <f>IF(ISBLANK('по операциям'!C65),"",'по операциям'!C65)</f>
        <v>1</v>
      </c>
      <c r="E68" s="4" t="str">
        <f>IF(ISBLANK('по операциям'!D65),"",'по операциям'!D65)</f>
        <v/>
      </c>
      <c r="F68" s="4">
        <f t="shared" si="0"/>
        <v>1</v>
      </c>
    </row>
    <row r="69" spans="2:7" x14ac:dyDescent="0.25">
      <c r="B69" s="32" t="str">
        <f>IF(ISBLANK('по операциям'!A66),"",'по операциям'!A66)</f>
        <v/>
      </c>
      <c r="C69" s="4" t="str">
        <f>IF(ISBLANK('по операциям'!B66),"",'по операциям'!B66)</f>
        <v>Уплата налогов и взносов</v>
      </c>
      <c r="D69" s="4">
        <f>IF(ISBLANK('по операциям'!C66),"",'по операциям'!C66)</f>
        <v>7</v>
      </c>
      <c r="E69" s="4" t="str">
        <f>IF(ISBLANK('по операциям'!D66),"",'по операциям'!D66)</f>
        <v/>
      </c>
      <c r="F69" s="4">
        <f t="shared" si="0"/>
        <v>7</v>
      </c>
    </row>
    <row r="70" spans="2:7" x14ac:dyDescent="0.25">
      <c r="B70" s="32">
        <f>IF(ISBLANK('по операциям'!A67),"",'по операциям'!A67)</f>
        <v>43647</v>
      </c>
      <c r="C70" s="4" t="str">
        <f>IF(ISBLANK('по операциям'!B67),"",'по операциям'!B67)</f>
        <v/>
      </c>
      <c r="D70" s="4" t="str">
        <f>IF(ISBLANK('по операциям'!C67),"",'по операциям'!C67)</f>
        <v/>
      </c>
      <c r="E70" s="4" t="str">
        <f>IF(ISBLANK('по операциям'!D67),"",'по операциям'!D67)</f>
        <v/>
      </c>
      <c r="F70" s="4" t="str">
        <f t="shared" si="0"/>
        <v/>
      </c>
      <c r="G70">
        <f>SUM(F71:F81)</f>
        <v>37</v>
      </c>
    </row>
    <row r="71" spans="2:7" x14ac:dyDescent="0.25">
      <c r="B71" s="32" t="str">
        <f>IF(ISBLANK('по операциям'!A68),"",'по операциям'!A68)</f>
        <v/>
      </c>
      <c r="C71" s="4" t="str">
        <f>IF(ISBLANK('по операциям'!B68),"",'по операциям'!B68)</f>
        <v>Банковский ордер</v>
      </c>
      <c r="D71" s="4">
        <f>IF(ISBLANK('по операциям'!C68),"",'по операциям'!C68)</f>
        <v>1</v>
      </c>
      <c r="E71" s="4" t="str">
        <f>IF(ISBLANK('по операциям'!D68),"",'по операциям'!D68)</f>
        <v/>
      </c>
      <c r="F71" s="4">
        <f t="shared" ref="F71:F134" si="1">IF(E71="",D71,D71*E71)</f>
        <v>1</v>
      </c>
    </row>
    <row r="72" spans="2:7" x14ac:dyDescent="0.25">
      <c r="B72" s="32" t="str">
        <f>IF(ISBLANK('по операциям'!A69),"",'по операциям'!A69)</f>
        <v/>
      </c>
      <c r="C72" s="4" t="str">
        <f>IF(ISBLANK('по операциям'!B69),"",'по операциям'!B69)</f>
        <v>Бухгалтерская справка</v>
      </c>
      <c r="D72" s="4">
        <f>IF(ISBLANK('по операциям'!C69),"",'по операциям'!C69)</f>
        <v>2</v>
      </c>
      <c r="E72" s="4" t="str">
        <f>IF(ISBLANK('по операциям'!D69),"",'по операциям'!D69)</f>
        <v/>
      </c>
      <c r="F72" s="4">
        <f t="shared" si="1"/>
        <v>2</v>
      </c>
    </row>
    <row r="73" spans="2:7" x14ac:dyDescent="0.25">
      <c r="B73" s="32" t="str">
        <f>IF(ISBLANK('по операциям'!A70),"",'по операциям'!A70)</f>
        <v/>
      </c>
      <c r="C73" s="4" t="str">
        <f>IF(ISBLANK('по операциям'!B70),"",'по операциям'!B70)</f>
        <v>Входящая накладная</v>
      </c>
      <c r="D73" s="4">
        <f>IF(ISBLANK('по операциям'!C70),"",'по операциям'!C70)</f>
        <v>7</v>
      </c>
      <c r="E73" s="4" t="str">
        <f>IF(ISBLANK('по операциям'!D70),"",'по операциям'!D70)</f>
        <v/>
      </c>
      <c r="F73" s="4">
        <f t="shared" si="1"/>
        <v>7</v>
      </c>
    </row>
    <row r="74" spans="2:7" x14ac:dyDescent="0.25">
      <c r="B74" s="32" t="str">
        <f>IF(ISBLANK('по операциям'!A71),"",'по операциям'!A71)</f>
        <v/>
      </c>
      <c r="C74" s="4" t="str">
        <f>IF(ISBLANK('по операциям'!B71),"",'по операциям'!B71)</f>
        <v>Входящее платежное поручение</v>
      </c>
      <c r="D74" s="4">
        <f>IF(ISBLANK('по операциям'!C71),"",'по операциям'!C71)</f>
        <v>1</v>
      </c>
      <c r="E74" s="4" t="str">
        <f>IF(ISBLANK('по операциям'!D71),"",'по операциям'!D71)</f>
        <v/>
      </c>
      <c r="F74" s="4">
        <f t="shared" si="1"/>
        <v>1</v>
      </c>
    </row>
    <row r="75" spans="2:7" x14ac:dyDescent="0.25">
      <c r="B75" s="32" t="str">
        <f>IF(ISBLANK('по операциям'!A72),"",'по операциям'!A72)</f>
        <v/>
      </c>
      <c r="C75" s="4" t="str">
        <f>IF(ISBLANK('по операциям'!B72),"",'по операциям'!B72)</f>
        <v>Входящий акт приемки услуг</v>
      </c>
      <c r="D75" s="4">
        <f>IF(ISBLANK('по операциям'!C72),"",'по операциям'!C72)</f>
        <v>3</v>
      </c>
      <c r="E75" s="4" t="str">
        <f>IF(ISBLANK('по операциям'!D72),"",'по операциям'!D72)</f>
        <v/>
      </c>
      <c r="F75" s="4">
        <f t="shared" si="1"/>
        <v>3</v>
      </c>
    </row>
    <row r="76" spans="2:7" x14ac:dyDescent="0.25">
      <c r="B76" s="32" t="str">
        <f>IF(ISBLANK('по операциям'!A73),"",'по операциям'!A73)</f>
        <v/>
      </c>
      <c r="C76" s="4" t="str">
        <f>IF(ISBLANK('по операциям'!B73),"",'по операциям'!B73)</f>
        <v>Входящий счет на оплату</v>
      </c>
      <c r="D76" s="4">
        <f>IF(ISBLANK('по операциям'!C73),"",'по операциям'!C73)</f>
        <v>9</v>
      </c>
      <c r="E76" s="4">
        <f>IF(ISBLANK('по операциям'!D73),"",'по операциям'!D73)</f>
        <v>0</v>
      </c>
      <c r="F76" s="4">
        <f t="shared" si="1"/>
        <v>0</v>
      </c>
    </row>
    <row r="77" spans="2:7" x14ac:dyDescent="0.25">
      <c r="B77" s="32" t="str">
        <f>IF(ISBLANK('по операциям'!A74),"",'по операциям'!A74)</f>
        <v/>
      </c>
      <c r="C77" s="4" t="str">
        <f>IF(ISBLANK('по операциям'!B74),"",'по операциям'!B74)</f>
        <v>Закрытие июля 2019 года</v>
      </c>
      <c r="D77" s="4">
        <f>IF(ISBLANK('по операциям'!C74),"",'по операциям'!C74)</f>
        <v>1</v>
      </c>
      <c r="E77" s="4" t="str">
        <f>IF(ISBLANK('по операциям'!D74),"",'по операциям'!D74)</f>
        <v/>
      </c>
      <c r="F77" s="4">
        <f t="shared" si="1"/>
        <v>1</v>
      </c>
    </row>
    <row r="78" spans="2:7" x14ac:dyDescent="0.25">
      <c r="B78" s="32" t="str">
        <f>IF(ISBLANK('по операциям'!A75),"",'по операциям'!A75)</f>
        <v/>
      </c>
      <c r="C78" s="4" t="str">
        <f>IF(ISBLANK('по операциям'!B75),"",'по операциям'!B75)</f>
        <v>Исходящее платежное поручение</v>
      </c>
      <c r="D78" s="4">
        <f>IF(ISBLANK('по операциям'!C75),"",'по операциям'!C75)</f>
        <v>14</v>
      </c>
      <c r="E78" s="4" t="str">
        <f>IF(ISBLANK('по операциям'!D75),"",'по операциям'!D75)</f>
        <v/>
      </c>
      <c r="F78" s="4">
        <f t="shared" si="1"/>
        <v>14</v>
      </c>
    </row>
    <row r="79" spans="2:7" x14ac:dyDescent="0.25">
      <c r="B79" s="32" t="str">
        <f>IF(ISBLANK('по операциям'!A76),"",'по операциям'!A76)</f>
        <v/>
      </c>
      <c r="C79" s="4" t="str">
        <f>IF(ISBLANK('по операциям'!B76),"",'по операциям'!B76)</f>
        <v>Исходящий счет на оплату</v>
      </c>
      <c r="D79" s="4">
        <f>IF(ISBLANK('по операциям'!C76),"",'по операциям'!C76)</f>
        <v>1</v>
      </c>
      <c r="E79" s="4" t="str">
        <f>IF(ISBLANK('по операциям'!D76),"",'по операциям'!D76)</f>
        <v/>
      </c>
      <c r="F79" s="4">
        <f t="shared" si="1"/>
        <v>1</v>
      </c>
    </row>
    <row r="80" spans="2:7" x14ac:dyDescent="0.25">
      <c r="B80" s="32" t="str">
        <f>IF(ISBLANK('по операциям'!A77),"",'по операциям'!A77)</f>
        <v/>
      </c>
      <c r="C80" s="4" t="str">
        <f>IF(ISBLANK('по операциям'!B77),"",'по операциям'!B77)</f>
        <v>Начисление амортизации ОС</v>
      </c>
      <c r="D80" s="4">
        <f>IF(ISBLANK('по операциям'!C77),"",'по операциям'!C77)</f>
        <v>1</v>
      </c>
      <c r="E80" s="4" t="str">
        <f>IF(ISBLANK('по операциям'!D77),"",'по операциям'!D77)</f>
        <v/>
      </c>
      <c r="F80" s="4">
        <f t="shared" si="1"/>
        <v>1</v>
      </c>
    </row>
    <row r="81" spans="2:7" x14ac:dyDescent="0.25">
      <c r="B81" s="32" t="str">
        <f>IF(ISBLANK('по операциям'!A78),"",'по операциям'!A78)</f>
        <v/>
      </c>
      <c r="C81" s="4" t="str">
        <f>IF(ISBLANK('по операциям'!B78),"",'по операциям'!B78)</f>
        <v>Уплата налогов и взносов</v>
      </c>
      <c r="D81" s="4">
        <f>IF(ISBLANK('по операциям'!C78),"",'по операциям'!C78)</f>
        <v>6</v>
      </c>
      <c r="E81" s="4" t="str">
        <f>IF(ISBLANK('по операциям'!D78),"",'по операциям'!D78)</f>
        <v/>
      </c>
      <c r="F81" s="4">
        <f t="shared" si="1"/>
        <v>6</v>
      </c>
    </row>
    <row r="82" spans="2:7" x14ac:dyDescent="0.25">
      <c r="B82" s="32">
        <f>IF(ISBLANK('по операциям'!A79),"",'по операциям'!A79)</f>
        <v>43617</v>
      </c>
      <c r="C82" s="4" t="str">
        <f>IF(ISBLANK('по операциям'!B79),"",'по операциям'!B79)</f>
        <v/>
      </c>
      <c r="D82" s="4" t="str">
        <f>IF(ISBLANK('по операциям'!C79),"",'по операциям'!C79)</f>
        <v/>
      </c>
      <c r="E82" s="4" t="str">
        <f>IF(ISBLANK('по операциям'!D79),"",'по операциям'!D79)</f>
        <v/>
      </c>
      <c r="F82" s="4" t="str">
        <f t="shared" si="1"/>
        <v/>
      </c>
      <c r="G82">
        <f>SUM(F83:F96)</f>
        <v>48</v>
      </c>
    </row>
    <row r="83" spans="2:7" x14ac:dyDescent="0.25">
      <c r="B83" s="32" t="str">
        <f>IF(ISBLANK('по операциям'!A80),"",'по операциям'!A80)</f>
        <v/>
      </c>
      <c r="C83" s="4" t="str">
        <f>IF(ISBLANK('по операциям'!B80),"",'по операциям'!B80)</f>
        <v>Авансовый отчет</v>
      </c>
      <c r="D83" s="4">
        <f>IF(ISBLANK('по операциям'!C80),"",'по операциям'!C80)</f>
        <v>2</v>
      </c>
      <c r="E83" s="4" t="str">
        <f>IF(ISBLANK('по операциям'!D80),"",'по операциям'!D80)</f>
        <v/>
      </c>
      <c r="F83" s="4">
        <f t="shared" si="1"/>
        <v>2</v>
      </c>
    </row>
    <row r="84" spans="2:7" x14ac:dyDescent="0.25">
      <c r="B84" s="32" t="str">
        <f>IF(ISBLANK('по операциям'!A81),"",'по операциям'!A81)</f>
        <v/>
      </c>
      <c r="C84" s="4" t="str">
        <f>IF(ISBLANK('по операциям'!B81),"",'по операциям'!B81)</f>
        <v>Банковский ордер</v>
      </c>
      <c r="D84" s="4">
        <f>IF(ISBLANK('по операциям'!C81),"",'по операциям'!C81)</f>
        <v>4</v>
      </c>
      <c r="E84" s="4" t="str">
        <f>IF(ISBLANK('по операциям'!D81),"",'по операциям'!D81)</f>
        <v/>
      </c>
      <c r="F84" s="4">
        <f t="shared" si="1"/>
        <v>4</v>
      </c>
    </row>
    <row r="85" spans="2:7" x14ac:dyDescent="0.25">
      <c r="B85" s="32" t="str">
        <f>IF(ISBLANK('по операциям'!A82),"",'по операциям'!A82)</f>
        <v/>
      </c>
      <c r="C85" s="4" t="str">
        <f>IF(ISBLANK('по операциям'!B82),"",'по операциям'!B82)</f>
        <v>Бухгалтерская справка</v>
      </c>
      <c r="D85" s="4">
        <f>IF(ISBLANK('по операциям'!C82),"",'по операциям'!C82)</f>
        <v>2</v>
      </c>
      <c r="E85" s="4" t="str">
        <f>IF(ISBLANK('по операциям'!D82),"",'по операциям'!D82)</f>
        <v/>
      </c>
      <c r="F85" s="4">
        <f t="shared" si="1"/>
        <v>2</v>
      </c>
    </row>
    <row r="86" spans="2:7" x14ac:dyDescent="0.25">
      <c r="B86" s="32" t="str">
        <f>IF(ISBLANK('по операциям'!A83),"",'по операциям'!A83)</f>
        <v/>
      </c>
      <c r="C86" s="4" t="str">
        <f>IF(ISBLANK('по операциям'!B83),"",'по операциям'!B83)</f>
        <v>Входящая накладная</v>
      </c>
      <c r="D86" s="4">
        <f>IF(ISBLANK('по операциям'!C83),"",'по операциям'!C83)</f>
        <v>5</v>
      </c>
      <c r="E86" s="4" t="str">
        <f>IF(ISBLANK('по операциям'!D83),"",'по операциям'!D83)</f>
        <v/>
      </c>
      <c r="F86" s="4">
        <f t="shared" si="1"/>
        <v>5</v>
      </c>
    </row>
    <row r="87" spans="2:7" x14ac:dyDescent="0.25">
      <c r="B87" s="32" t="str">
        <f>IF(ISBLANK('по операциям'!A84),"",'по операциям'!A84)</f>
        <v/>
      </c>
      <c r="C87" s="4" t="str">
        <f>IF(ISBLANK('по операциям'!B84),"",'по операциям'!B84)</f>
        <v>Входящее платежное поручение</v>
      </c>
      <c r="D87" s="4">
        <f>IF(ISBLANK('по операциям'!C84),"",'по операциям'!C84)</f>
        <v>2</v>
      </c>
      <c r="E87" s="4" t="str">
        <f>IF(ISBLANK('по операциям'!D84),"",'по операциям'!D84)</f>
        <v/>
      </c>
      <c r="F87" s="4">
        <f t="shared" si="1"/>
        <v>2</v>
      </c>
    </row>
    <row r="88" spans="2:7" x14ac:dyDescent="0.25">
      <c r="B88" s="32" t="str">
        <f>IF(ISBLANK('по операциям'!A85),"",'по операциям'!A85)</f>
        <v/>
      </c>
      <c r="C88" s="4" t="str">
        <f>IF(ISBLANK('по операциям'!B85),"",'по операциям'!B85)</f>
        <v>Входящий акт приемки услуг</v>
      </c>
      <c r="D88" s="4">
        <f>IF(ISBLANK('по операциям'!C85),"",'по операциям'!C85)</f>
        <v>4</v>
      </c>
      <c r="E88" s="4" t="str">
        <f>IF(ISBLANK('по операциям'!D85),"",'по операциям'!D85)</f>
        <v/>
      </c>
      <c r="F88" s="4">
        <f t="shared" si="1"/>
        <v>4</v>
      </c>
    </row>
    <row r="89" spans="2:7" x14ac:dyDescent="0.25">
      <c r="B89" s="32" t="str">
        <f>IF(ISBLANK('по операциям'!A86),"",'по операциям'!A86)</f>
        <v/>
      </c>
      <c r="C89" s="4" t="str">
        <f>IF(ISBLANK('по операциям'!B86),"",'по операциям'!B86)</f>
        <v>Входящий счет на оплату</v>
      </c>
      <c r="D89" s="4">
        <f>IF(ISBLANK('по операциям'!C86),"",'по операциям'!C86)</f>
        <v>10</v>
      </c>
      <c r="E89" s="4" t="str">
        <f>IF(ISBLANK('по операциям'!D86),"",'по операциям'!D86)</f>
        <v/>
      </c>
      <c r="F89" s="4">
        <f t="shared" si="1"/>
        <v>10</v>
      </c>
    </row>
    <row r="90" spans="2:7" x14ac:dyDescent="0.25">
      <c r="B90" s="32" t="str">
        <f>IF(ISBLANK('по операциям'!A87),"",'по операциям'!A87)</f>
        <v/>
      </c>
      <c r="C90" s="4" t="str">
        <f>IF(ISBLANK('по операциям'!B87),"",'по операциям'!B87)</f>
        <v>Закрытие июня 2019 года</v>
      </c>
      <c r="D90" s="4">
        <f>IF(ISBLANK('по операциям'!C87),"",'по операциям'!C87)</f>
        <v>1</v>
      </c>
      <c r="E90" s="4" t="str">
        <f>IF(ISBLANK('по операциям'!D87),"",'по операциям'!D87)</f>
        <v/>
      </c>
      <c r="F90" s="4">
        <f t="shared" si="1"/>
        <v>1</v>
      </c>
    </row>
    <row r="91" spans="2:7" x14ac:dyDescent="0.25">
      <c r="B91" s="32" t="str">
        <f>IF(ISBLANK('по операциям'!A88),"",'по операциям'!A88)</f>
        <v/>
      </c>
      <c r="C91" s="4" t="str">
        <f>IF(ISBLANK('по операциям'!B88),"",'по операциям'!B88)</f>
        <v>Исходящее платежное поручение</v>
      </c>
      <c r="D91" s="4">
        <f>IF(ISBLANK('по операциям'!C88),"",'по операциям'!C88)</f>
        <v>9</v>
      </c>
      <c r="E91" s="4" t="str">
        <f>IF(ISBLANK('по операциям'!D88),"",'по операциям'!D88)</f>
        <v/>
      </c>
      <c r="F91" s="4">
        <f t="shared" si="1"/>
        <v>9</v>
      </c>
    </row>
    <row r="92" spans="2:7" x14ac:dyDescent="0.25">
      <c r="B92" s="32" t="str">
        <f>IF(ISBLANK('по операциям'!A89),"",'по операциям'!A89)</f>
        <v/>
      </c>
      <c r="C92" s="4" t="str">
        <f>IF(ISBLANK('по операциям'!B89),"",'по операциям'!B89)</f>
        <v>Исходящий акт приемки услуг</v>
      </c>
      <c r="D92" s="4">
        <f>IF(ISBLANK('по операциям'!C89),"",'по операциям'!C89)</f>
        <v>1</v>
      </c>
      <c r="E92" s="4" t="str">
        <f>IF(ISBLANK('по операциям'!D89),"",'по операциям'!D89)</f>
        <v/>
      </c>
      <c r="F92" s="4">
        <f t="shared" si="1"/>
        <v>1</v>
      </c>
    </row>
    <row r="93" spans="2:7" x14ac:dyDescent="0.25">
      <c r="B93" s="32" t="str">
        <f>IF(ISBLANK('по операциям'!A90),"",'по операциям'!A90)</f>
        <v/>
      </c>
      <c r="C93" s="4" t="str">
        <f>IF(ISBLANK('по операциям'!B90),"",'по операциям'!B90)</f>
        <v>Исходящий счет на оплату</v>
      </c>
      <c r="D93" s="4">
        <f>IF(ISBLANK('по операциям'!C90),"",'по операциям'!C90)</f>
        <v>1</v>
      </c>
      <c r="E93" s="4">
        <f>IF(ISBLANK('по операциям'!D90),"",'по операциям'!D90)</f>
        <v>0</v>
      </c>
      <c r="F93" s="4">
        <f t="shared" si="1"/>
        <v>0</v>
      </c>
    </row>
    <row r="94" spans="2:7" x14ac:dyDescent="0.25">
      <c r="B94" s="32" t="str">
        <f>IF(ISBLANK('по операциям'!A91),"",'по операциям'!A91)</f>
        <v/>
      </c>
      <c r="C94" s="4" t="str">
        <f>IF(ISBLANK('по операциям'!B91),"",'по операциям'!B91)</f>
        <v>Начисление амортизации ОС</v>
      </c>
      <c r="D94" s="4">
        <f>IF(ISBLANK('по операциям'!C91),"",'по операциям'!C91)</f>
        <v>1</v>
      </c>
      <c r="E94" s="4" t="str">
        <f>IF(ISBLANK('по операциям'!D91),"",'по операциям'!D91)</f>
        <v/>
      </c>
      <c r="F94" s="4">
        <f t="shared" si="1"/>
        <v>1</v>
      </c>
    </row>
    <row r="95" spans="2:7" x14ac:dyDescent="0.25">
      <c r="B95" s="32" t="str">
        <f>IF(ISBLANK('по операциям'!A92),"",'по операциям'!A92)</f>
        <v/>
      </c>
      <c r="C95" s="4" t="str">
        <f>IF(ISBLANK('по операциям'!B92),"",'по операциям'!B92)</f>
        <v>Списание ТМЦ на затраты</v>
      </c>
      <c r="D95" s="4">
        <f>IF(ISBLANK('по операциям'!C92),"",'по операциям'!C92)</f>
        <v>2</v>
      </c>
      <c r="E95" s="4" t="str">
        <f>IF(ISBLANK('по операциям'!D92),"",'по операциям'!D92)</f>
        <v/>
      </c>
      <c r="F95" s="4">
        <f t="shared" si="1"/>
        <v>2</v>
      </c>
    </row>
    <row r="96" spans="2:7" x14ac:dyDescent="0.25">
      <c r="B96" s="32" t="str">
        <f>IF(ISBLANK('по операциям'!A93),"",'по операциям'!A93)</f>
        <v/>
      </c>
      <c r="C96" s="4" t="str">
        <f>IF(ISBLANK('по операциям'!B93),"",'по операциям'!B93)</f>
        <v>Уплата налогов и взносов</v>
      </c>
      <c r="D96" s="4">
        <f>IF(ISBLANK('по операциям'!C93),"",'по операциям'!C93)</f>
        <v>5</v>
      </c>
      <c r="E96" s="4" t="str">
        <f>IF(ISBLANK('по операциям'!D93),"",'по операциям'!D93)</f>
        <v/>
      </c>
      <c r="F96" s="4">
        <f t="shared" si="1"/>
        <v>5</v>
      </c>
    </row>
    <row r="97" spans="2:7" x14ac:dyDescent="0.25">
      <c r="B97" s="32">
        <f>IF(ISBLANK('по операциям'!A94),"",'по операциям'!A94)</f>
        <v>43586</v>
      </c>
      <c r="C97" s="4" t="str">
        <f>IF(ISBLANK('по операциям'!B94),"",'по операциям'!B94)</f>
        <v/>
      </c>
      <c r="D97" s="4" t="str">
        <f>IF(ISBLANK('по операциям'!C94),"",'по операциям'!C94)</f>
        <v/>
      </c>
      <c r="E97" s="4" t="str">
        <f>IF(ISBLANK('по операциям'!D94),"",'по операциям'!D94)</f>
        <v/>
      </c>
      <c r="F97" s="4" t="str">
        <f t="shared" si="1"/>
        <v/>
      </c>
      <c r="G97">
        <f>SUM(F98:F104)</f>
        <v>8</v>
      </c>
    </row>
    <row r="98" spans="2:7" x14ac:dyDescent="0.25">
      <c r="B98" s="32" t="str">
        <f>IF(ISBLANK('по операциям'!A95),"",'по операциям'!A95)</f>
        <v/>
      </c>
      <c r="C98" s="4" t="str">
        <f>IF(ISBLANK('по операциям'!B95),"",'по операциям'!B95)</f>
        <v>Банковский ордер</v>
      </c>
      <c r="D98" s="4">
        <f>IF(ISBLANK('по операциям'!C95),"",'по операциям'!C95)</f>
        <v>1</v>
      </c>
      <c r="E98" s="4" t="str">
        <f>IF(ISBLANK('по операциям'!D95),"",'по операциям'!D95)</f>
        <v/>
      </c>
      <c r="F98" s="4">
        <f t="shared" si="1"/>
        <v>1</v>
      </c>
    </row>
    <row r="99" spans="2:7" x14ac:dyDescent="0.25">
      <c r="B99" s="32" t="str">
        <f>IF(ISBLANK('по операциям'!A96),"",'по операциям'!A96)</f>
        <v/>
      </c>
      <c r="C99" s="4" t="str">
        <f>IF(ISBLANK('по операциям'!B96),"",'по операциям'!B96)</f>
        <v>Бухгалтерская справка</v>
      </c>
      <c r="D99" s="4">
        <f>IF(ISBLANK('по операциям'!C96),"",'по операциям'!C96)</f>
        <v>1</v>
      </c>
      <c r="E99" s="4" t="str">
        <f>IF(ISBLANK('по операциям'!D96),"",'по операциям'!D96)</f>
        <v/>
      </c>
      <c r="F99" s="4">
        <f t="shared" si="1"/>
        <v>1</v>
      </c>
    </row>
    <row r="100" spans="2:7" x14ac:dyDescent="0.25">
      <c r="B100" s="32" t="str">
        <f>IF(ISBLANK('по операциям'!A97),"",'по операциям'!A97)</f>
        <v/>
      </c>
      <c r="C100" s="4" t="str">
        <f>IF(ISBLANK('по операциям'!B97),"",'по операциям'!B97)</f>
        <v>Входящий акт приемки услуг</v>
      </c>
      <c r="D100" s="4">
        <f>IF(ISBLANK('по операциям'!C97),"",'по операциям'!C97)</f>
        <v>1</v>
      </c>
      <c r="E100" s="4" t="str">
        <f>IF(ISBLANK('по операциям'!D97),"",'по операциям'!D97)</f>
        <v/>
      </c>
      <c r="F100" s="4">
        <f t="shared" si="1"/>
        <v>1</v>
      </c>
    </row>
    <row r="101" spans="2:7" x14ac:dyDescent="0.25">
      <c r="B101" s="32" t="str">
        <f>IF(ISBLANK('по операциям'!A98),"",'по операциям'!A98)</f>
        <v/>
      </c>
      <c r="C101" s="4" t="str">
        <f>IF(ISBLANK('по операциям'!B98),"",'по операциям'!B98)</f>
        <v>Входящий счет на оплату</v>
      </c>
      <c r="D101" s="4">
        <f>IF(ISBLANK('по операциям'!C98),"",'по операциям'!C98)</f>
        <v>2</v>
      </c>
      <c r="E101" s="4">
        <f>IF(ISBLANK('по операциям'!D98),"",'по операциям'!D98)</f>
        <v>0</v>
      </c>
      <c r="F101" s="4">
        <f t="shared" si="1"/>
        <v>0</v>
      </c>
    </row>
    <row r="102" spans="2:7" x14ac:dyDescent="0.25">
      <c r="B102" s="32" t="str">
        <f>IF(ISBLANK('по операциям'!A99),"",'по операциям'!A99)</f>
        <v/>
      </c>
      <c r="C102" s="4" t="str">
        <f>IF(ISBLANK('по операциям'!B99),"",'по операциям'!B99)</f>
        <v>Закрытие мая 2019 года</v>
      </c>
      <c r="D102" s="4">
        <f>IF(ISBLANK('по операциям'!C99),"",'по операциям'!C99)</f>
        <v>1</v>
      </c>
      <c r="E102" s="4" t="str">
        <f>IF(ISBLANK('по операциям'!D99),"",'по операциям'!D99)</f>
        <v/>
      </c>
      <c r="F102" s="4">
        <f t="shared" si="1"/>
        <v>1</v>
      </c>
    </row>
    <row r="103" spans="2:7" x14ac:dyDescent="0.25">
      <c r="B103" s="32" t="str">
        <f>IF(ISBLANK('по операциям'!A100),"",'по операциям'!A100)</f>
        <v/>
      </c>
      <c r="C103" s="4" t="str">
        <f>IF(ISBLANK('по операциям'!B100),"",'по операциям'!B100)</f>
        <v>Исходящее платежное поручение</v>
      </c>
      <c r="D103" s="4">
        <f>IF(ISBLANK('по операциям'!C100),"",'по операциям'!C100)</f>
        <v>3</v>
      </c>
      <c r="E103" s="4" t="str">
        <f>IF(ISBLANK('по операциям'!D100),"",'по операциям'!D100)</f>
        <v/>
      </c>
      <c r="F103" s="4">
        <f t="shared" si="1"/>
        <v>3</v>
      </c>
    </row>
    <row r="104" spans="2:7" x14ac:dyDescent="0.25">
      <c r="B104" s="32" t="str">
        <f>IF(ISBLANK('по операциям'!A101),"",'по операциям'!A101)</f>
        <v/>
      </c>
      <c r="C104" s="4" t="str">
        <f>IF(ISBLANK('по операциям'!B101),"",'по операциям'!B101)</f>
        <v>Начисление амортизации ОС</v>
      </c>
      <c r="D104" s="4">
        <f>IF(ISBLANK('по операциям'!C101),"",'по операциям'!C101)</f>
        <v>1</v>
      </c>
      <c r="E104" s="4" t="str">
        <f>IF(ISBLANK('по операциям'!D101),"",'по операциям'!D101)</f>
        <v/>
      </c>
      <c r="F104" s="4">
        <f t="shared" si="1"/>
        <v>1</v>
      </c>
    </row>
    <row r="105" spans="2:7" x14ac:dyDescent="0.25">
      <c r="B105" s="32">
        <f>IF(ISBLANK('по операциям'!A102),"",'по операциям'!A102)</f>
        <v>43556</v>
      </c>
      <c r="C105" s="4" t="str">
        <f>IF(ISBLANK('по операциям'!B102),"",'по операциям'!B102)</f>
        <v/>
      </c>
      <c r="D105" s="4" t="str">
        <f>IF(ISBLANK('по операциям'!C102),"",'по операциям'!C102)</f>
        <v/>
      </c>
      <c r="E105" s="4" t="str">
        <f>IF(ISBLANK('по операциям'!D102),"",'по операциям'!D102)</f>
        <v/>
      </c>
      <c r="F105" s="4" t="str">
        <f t="shared" si="1"/>
        <v/>
      </c>
      <c r="G105">
        <f>SUM(F106:F113)</f>
        <v>28</v>
      </c>
    </row>
    <row r="106" spans="2:7" x14ac:dyDescent="0.25">
      <c r="B106" s="32" t="str">
        <f>IF(ISBLANK('по операциям'!A103),"",'по операциям'!A103)</f>
        <v/>
      </c>
      <c r="C106" s="4" t="str">
        <f>IF(ISBLANK('по операциям'!B103),"",'по операциям'!B103)</f>
        <v>Банковский ордер</v>
      </c>
      <c r="D106" s="4">
        <f>IF(ISBLANK('по операциям'!C103),"",'по операциям'!C103)</f>
        <v>5</v>
      </c>
      <c r="E106" s="4" t="str">
        <f>IF(ISBLANK('по операциям'!D103),"",'по операциям'!D103)</f>
        <v/>
      </c>
      <c r="F106" s="4">
        <f t="shared" si="1"/>
        <v>5</v>
      </c>
    </row>
    <row r="107" spans="2:7" x14ac:dyDescent="0.25">
      <c r="B107" s="32" t="str">
        <f>IF(ISBLANK('по операциям'!A104),"",'по операциям'!A104)</f>
        <v/>
      </c>
      <c r="C107" s="4" t="str">
        <f>IF(ISBLANK('по операциям'!B104),"",'по операциям'!B104)</f>
        <v>Бухгалтерская справка</v>
      </c>
      <c r="D107" s="4">
        <f>IF(ISBLANK('по операциям'!C104),"",'по операциям'!C104)</f>
        <v>4</v>
      </c>
      <c r="E107" s="4" t="str">
        <f>IF(ISBLANK('по операциям'!D104),"",'по операциям'!D104)</f>
        <v/>
      </c>
      <c r="F107" s="4">
        <f t="shared" si="1"/>
        <v>4</v>
      </c>
    </row>
    <row r="108" spans="2:7" x14ac:dyDescent="0.25">
      <c r="B108" s="32" t="str">
        <f>IF(ISBLANK('по операциям'!A105),"",'по операциям'!A105)</f>
        <v/>
      </c>
      <c r="C108" s="4" t="str">
        <f>IF(ISBLANK('по операциям'!B105),"",'по операциям'!B105)</f>
        <v>Входящий акт приемки услуг</v>
      </c>
      <c r="D108" s="4">
        <f>IF(ISBLANK('по операциям'!C105),"",'по операциям'!C105)</f>
        <v>1</v>
      </c>
      <c r="E108" s="4" t="str">
        <f>IF(ISBLANK('по операциям'!D105),"",'по операциям'!D105)</f>
        <v/>
      </c>
      <c r="F108" s="4">
        <f t="shared" si="1"/>
        <v>1</v>
      </c>
    </row>
    <row r="109" spans="2:7" x14ac:dyDescent="0.25">
      <c r="B109" s="32" t="str">
        <f>IF(ISBLANK('по операциям'!A106),"",'по операциям'!A106)</f>
        <v/>
      </c>
      <c r="C109" s="4" t="str">
        <f>IF(ISBLANK('по операциям'!B106),"",'по операциям'!B106)</f>
        <v>Входящий счет на оплату</v>
      </c>
      <c r="D109" s="4">
        <f>IF(ISBLANK('по операциям'!C106),"",'по операциям'!C106)</f>
        <v>3</v>
      </c>
      <c r="E109" s="4">
        <f>IF(ISBLANK('по операциям'!D106),"",'по операциям'!D106)</f>
        <v>0</v>
      </c>
      <c r="F109" s="4">
        <f t="shared" si="1"/>
        <v>0</v>
      </c>
    </row>
    <row r="110" spans="2:7" x14ac:dyDescent="0.25">
      <c r="B110" s="32" t="str">
        <f>IF(ISBLANK('по операциям'!A107),"",'по операциям'!A107)</f>
        <v/>
      </c>
      <c r="C110" s="4" t="str">
        <f>IF(ISBLANK('по операциям'!B107),"",'по операциям'!B107)</f>
        <v>Закрытие апреля 2019 года</v>
      </c>
      <c r="D110" s="4">
        <f>IF(ISBLANK('по операциям'!C107),"",'по операциям'!C107)</f>
        <v>1</v>
      </c>
      <c r="E110" s="4" t="str">
        <f>IF(ISBLANK('по операциям'!D107),"",'по операциям'!D107)</f>
        <v/>
      </c>
      <c r="F110" s="4">
        <f t="shared" si="1"/>
        <v>1</v>
      </c>
    </row>
    <row r="111" spans="2:7" x14ac:dyDescent="0.25">
      <c r="B111" s="32" t="str">
        <f>IF(ISBLANK('по операциям'!A108),"",'по операциям'!A108)</f>
        <v/>
      </c>
      <c r="C111" s="4" t="str">
        <f>IF(ISBLANK('по операциям'!B108),"",'по операциям'!B108)</f>
        <v>Исходящее платежное поручение</v>
      </c>
      <c r="D111" s="4">
        <f>IF(ISBLANK('по операциям'!C108),"",'по операциям'!C108)</f>
        <v>5</v>
      </c>
      <c r="E111" s="4" t="str">
        <f>IF(ISBLANK('по операциям'!D108),"",'по операциям'!D108)</f>
        <v/>
      </c>
      <c r="F111" s="4">
        <f t="shared" si="1"/>
        <v>5</v>
      </c>
    </row>
    <row r="112" spans="2:7" x14ac:dyDescent="0.25">
      <c r="B112" s="32" t="str">
        <f>IF(ISBLANK('по операциям'!A109),"",'по операциям'!A109)</f>
        <v/>
      </c>
      <c r="C112" s="4" t="str">
        <f>IF(ISBLANK('по операциям'!B109),"",'по операциям'!B109)</f>
        <v>Начисление амортизации ОС</v>
      </c>
      <c r="D112" s="4">
        <f>IF(ISBLANK('по операциям'!C109),"",'по операциям'!C109)</f>
        <v>1</v>
      </c>
      <c r="E112" s="4" t="str">
        <f>IF(ISBLANK('по операциям'!D109),"",'по операциям'!D109)</f>
        <v/>
      </c>
      <c r="F112" s="4">
        <f t="shared" si="1"/>
        <v>1</v>
      </c>
    </row>
    <row r="113" spans="2:7" x14ac:dyDescent="0.25">
      <c r="B113" s="32" t="str">
        <f>IF(ISBLANK('по операциям'!A110),"",'по операциям'!A110)</f>
        <v/>
      </c>
      <c r="C113" s="4" t="str">
        <f>IF(ISBLANK('по операциям'!B110),"",'по операциям'!B110)</f>
        <v>Уплата налогов и взносов</v>
      </c>
      <c r="D113" s="4">
        <f>IF(ISBLANK('по операциям'!C110),"",'по операциям'!C110)</f>
        <v>11</v>
      </c>
      <c r="E113" s="4" t="str">
        <f>IF(ISBLANK('по операциям'!D110),"",'по операциям'!D110)</f>
        <v/>
      </c>
      <c r="F113" s="4">
        <f t="shared" si="1"/>
        <v>11</v>
      </c>
    </row>
    <row r="114" spans="2:7" x14ac:dyDescent="0.25">
      <c r="B114" s="32">
        <f>IF(ISBLANK('по операциям'!A111),"",'по операциям'!A111)</f>
        <v>43525</v>
      </c>
      <c r="C114" s="4" t="str">
        <f>IF(ISBLANK('по операциям'!B111),"",'по операциям'!B111)</f>
        <v/>
      </c>
      <c r="D114" s="4" t="str">
        <f>IF(ISBLANK('по операциям'!C111),"",'по операциям'!C111)</f>
        <v/>
      </c>
      <c r="E114" s="4" t="str">
        <f>IF(ISBLANK('по операциям'!D111),"",'по операциям'!D111)</f>
        <v/>
      </c>
      <c r="F114" s="4" t="str">
        <f t="shared" si="1"/>
        <v/>
      </c>
      <c r="G114">
        <f>SUM(F115:F122)</f>
        <v>18</v>
      </c>
    </row>
    <row r="115" spans="2:7" x14ac:dyDescent="0.25">
      <c r="B115" s="32" t="str">
        <f>IF(ISBLANK('по операциям'!A112),"",'по операциям'!A112)</f>
        <v/>
      </c>
      <c r="C115" s="4" t="str">
        <f>IF(ISBLANK('по операциям'!B112),"",'по операциям'!B112)</f>
        <v>Банковский ордер</v>
      </c>
      <c r="D115" s="4">
        <f>IF(ISBLANK('по операциям'!C112),"",'по операциям'!C112)</f>
        <v>2</v>
      </c>
      <c r="E115" s="4" t="str">
        <f>IF(ISBLANK('по операциям'!D112),"",'по операциям'!D112)</f>
        <v/>
      </c>
      <c r="F115" s="4">
        <f t="shared" si="1"/>
        <v>2</v>
      </c>
    </row>
    <row r="116" spans="2:7" x14ac:dyDescent="0.25">
      <c r="B116" s="32" t="str">
        <f>IF(ISBLANK('по операциям'!A113),"",'по операциям'!A113)</f>
        <v/>
      </c>
      <c r="C116" s="4" t="str">
        <f>IF(ISBLANK('по операциям'!B113),"",'по операциям'!B113)</f>
        <v>Бухгалтерская справка</v>
      </c>
      <c r="D116" s="4">
        <f>IF(ISBLANK('по операциям'!C113),"",'по операциям'!C113)</f>
        <v>1</v>
      </c>
      <c r="E116" s="4" t="str">
        <f>IF(ISBLANK('по операциям'!D113),"",'по операциям'!D113)</f>
        <v/>
      </c>
      <c r="F116" s="4">
        <f t="shared" si="1"/>
        <v>1</v>
      </c>
    </row>
    <row r="117" spans="2:7" x14ac:dyDescent="0.25">
      <c r="B117" s="32" t="str">
        <f>IF(ISBLANK('по операциям'!A114),"",'по операциям'!A114)</f>
        <v/>
      </c>
      <c r="C117" s="4" t="str">
        <f>IF(ISBLANK('по операциям'!B114),"",'по операциям'!B114)</f>
        <v>Входящий акт приемки услуг</v>
      </c>
      <c r="D117" s="4">
        <f>IF(ISBLANK('по операциям'!C114),"",'по операциям'!C114)</f>
        <v>3</v>
      </c>
      <c r="E117" s="4" t="str">
        <f>IF(ISBLANK('по операциям'!D114),"",'по операциям'!D114)</f>
        <v/>
      </c>
      <c r="F117" s="4">
        <f t="shared" si="1"/>
        <v>3</v>
      </c>
    </row>
    <row r="118" spans="2:7" x14ac:dyDescent="0.25">
      <c r="B118" s="32" t="str">
        <f>IF(ISBLANK('по операциям'!A115),"",'по операциям'!A115)</f>
        <v/>
      </c>
      <c r="C118" s="4" t="str">
        <f>IF(ISBLANK('по операциям'!B115),"",'по операциям'!B115)</f>
        <v>Входящий счет на оплату</v>
      </c>
      <c r="D118" s="4">
        <f>IF(ISBLANK('по операциям'!C115),"",'по операциям'!C115)</f>
        <v>3</v>
      </c>
      <c r="E118" s="4">
        <f>IF(ISBLANK('по операциям'!D115),"",'по операциям'!D115)</f>
        <v>0</v>
      </c>
      <c r="F118" s="4">
        <f t="shared" si="1"/>
        <v>0</v>
      </c>
    </row>
    <row r="119" spans="2:7" x14ac:dyDescent="0.25">
      <c r="B119" s="32" t="str">
        <f>IF(ISBLANK('по операциям'!A116),"",'по операциям'!A116)</f>
        <v/>
      </c>
      <c r="C119" s="4" t="str">
        <f>IF(ISBLANK('по операциям'!B116),"",'по операциям'!B116)</f>
        <v>Закрытие марта 2019 года</v>
      </c>
      <c r="D119" s="4">
        <f>IF(ISBLANK('по операциям'!C116),"",'по операциям'!C116)</f>
        <v>1</v>
      </c>
      <c r="E119" s="4" t="str">
        <f>IF(ISBLANK('по операциям'!D116),"",'по операциям'!D116)</f>
        <v/>
      </c>
      <c r="F119" s="4">
        <f t="shared" si="1"/>
        <v>1</v>
      </c>
    </row>
    <row r="120" spans="2:7" x14ac:dyDescent="0.25">
      <c r="B120" s="32" t="str">
        <f>IF(ISBLANK('по операциям'!A117),"",'по операциям'!A117)</f>
        <v/>
      </c>
      <c r="C120" s="4" t="str">
        <f>IF(ISBLANK('по операциям'!B117),"",'по операциям'!B117)</f>
        <v>Исходящее платежное поручение</v>
      </c>
      <c r="D120" s="4">
        <f>IF(ISBLANK('по операциям'!C117),"",'по операциям'!C117)</f>
        <v>5</v>
      </c>
      <c r="E120" s="4" t="str">
        <f>IF(ISBLANK('по операциям'!D117),"",'по операциям'!D117)</f>
        <v/>
      </c>
      <c r="F120" s="4">
        <f t="shared" si="1"/>
        <v>5</v>
      </c>
    </row>
    <row r="121" spans="2:7" x14ac:dyDescent="0.25">
      <c r="B121" s="32" t="str">
        <f>IF(ISBLANK('по операциям'!A118),"",'по операциям'!A118)</f>
        <v/>
      </c>
      <c r="C121" s="4" t="str">
        <f>IF(ISBLANK('по операциям'!B118),"",'по операциям'!B118)</f>
        <v>Начисление амортизации ОС</v>
      </c>
      <c r="D121" s="4">
        <f>IF(ISBLANK('по операциям'!C118),"",'по операциям'!C118)</f>
        <v>1</v>
      </c>
      <c r="E121" s="4" t="str">
        <f>IF(ISBLANK('по операциям'!D118),"",'по операциям'!D118)</f>
        <v/>
      </c>
      <c r="F121" s="4">
        <f t="shared" si="1"/>
        <v>1</v>
      </c>
    </row>
    <row r="122" spans="2:7" x14ac:dyDescent="0.25">
      <c r="B122" s="32" t="str">
        <f>IF(ISBLANK('по операциям'!A119),"",'по операциям'!A119)</f>
        <v/>
      </c>
      <c r="C122" s="4" t="str">
        <f>IF(ISBLANK('по операциям'!B119),"",'по операциям'!B119)</f>
        <v>Уплата налогов и взносов</v>
      </c>
      <c r="D122" s="4">
        <f>IF(ISBLANK('по операциям'!C119),"",'по операциям'!C119)</f>
        <v>5</v>
      </c>
      <c r="E122" s="4" t="str">
        <f>IF(ISBLANK('по операциям'!D119),"",'по операциям'!D119)</f>
        <v/>
      </c>
      <c r="F122" s="4">
        <f t="shared" si="1"/>
        <v>5</v>
      </c>
    </row>
    <row r="123" spans="2:7" x14ac:dyDescent="0.25">
      <c r="B123" s="32">
        <f>IF(ISBLANK('по операциям'!A120),"",'по операциям'!A120)</f>
        <v>43497</v>
      </c>
      <c r="C123" s="4" t="str">
        <f>IF(ISBLANK('по операциям'!B120),"",'по операциям'!B120)</f>
        <v/>
      </c>
      <c r="D123" s="4" t="str">
        <f>IF(ISBLANK('по операциям'!C120),"",'по операциям'!C120)</f>
        <v/>
      </c>
      <c r="E123" s="4" t="str">
        <f>IF(ISBLANK('по операциям'!D120),"",'по операциям'!D120)</f>
        <v/>
      </c>
      <c r="F123" s="4" t="str">
        <f t="shared" si="1"/>
        <v/>
      </c>
      <c r="G123">
        <f>SUM(F124:F132)</f>
        <v>19</v>
      </c>
    </row>
    <row r="124" spans="2:7" x14ac:dyDescent="0.25">
      <c r="B124" s="32" t="str">
        <f>IF(ISBLANK('по операциям'!A121),"",'по операциям'!A121)</f>
        <v/>
      </c>
      <c r="C124" s="4" t="str">
        <f>IF(ISBLANK('по операциям'!B121),"",'по операциям'!B121)</f>
        <v>Банковский ордер</v>
      </c>
      <c r="D124" s="4">
        <f>IF(ISBLANK('по операциям'!C121),"",'по операциям'!C121)</f>
        <v>2</v>
      </c>
      <c r="E124" s="4" t="str">
        <f>IF(ISBLANK('по операциям'!D121),"",'по операциям'!D121)</f>
        <v/>
      </c>
      <c r="F124" s="4">
        <f t="shared" si="1"/>
        <v>2</v>
      </c>
    </row>
    <row r="125" spans="2:7" x14ac:dyDescent="0.25">
      <c r="B125" s="32" t="str">
        <f>IF(ISBLANK('по операциям'!A122),"",'по операциям'!A122)</f>
        <v/>
      </c>
      <c r="C125" s="4" t="str">
        <f>IF(ISBLANK('по операциям'!B122),"",'по операциям'!B122)</f>
        <v>Бухгалтерская справка</v>
      </c>
      <c r="D125" s="4">
        <f>IF(ISBLANK('по операциям'!C122),"",'по операциям'!C122)</f>
        <v>1</v>
      </c>
      <c r="E125" s="4" t="str">
        <f>IF(ISBLANK('по операциям'!D122),"",'по операциям'!D122)</f>
        <v/>
      </c>
      <c r="F125" s="4">
        <f t="shared" si="1"/>
        <v>1</v>
      </c>
    </row>
    <row r="126" spans="2:7" x14ac:dyDescent="0.25">
      <c r="B126" s="32" t="str">
        <f>IF(ISBLANK('по операциям'!A123),"",'по операциям'!A123)</f>
        <v/>
      </c>
      <c r="C126" s="4" t="str">
        <f>IF(ISBLANK('по операциям'!B123),"",'по операциям'!B123)</f>
        <v>Входящая накладная</v>
      </c>
      <c r="D126" s="4">
        <f>IF(ISBLANK('по операциям'!C123),"",'по операциям'!C123)</f>
        <v>1</v>
      </c>
      <c r="E126" s="4" t="str">
        <f>IF(ISBLANK('по операциям'!D123),"",'по операциям'!D123)</f>
        <v/>
      </c>
      <c r="F126" s="4">
        <f t="shared" si="1"/>
        <v>1</v>
      </c>
    </row>
    <row r="127" spans="2:7" x14ac:dyDescent="0.25">
      <c r="B127" s="32" t="str">
        <f>IF(ISBLANK('по операциям'!A124),"",'по операциям'!A124)</f>
        <v/>
      </c>
      <c r="C127" s="4" t="str">
        <f>IF(ISBLANK('по операциям'!B124),"",'по операциям'!B124)</f>
        <v>Входящий акт приемки услуг</v>
      </c>
      <c r="D127" s="4">
        <f>IF(ISBLANK('по операциям'!C124),"",'по операциям'!C124)</f>
        <v>3</v>
      </c>
      <c r="E127" s="4" t="str">
        <f>IF(ISBLANK('по операциям'!D124),"",'по операциям'!D124)</f>
        <v/>
      </c>
      <c r="F127" s="4">
        <f t="shared" si="1"/>
        <v>3</v>
      </c>
    </row>
    <row r="128" spans="2:7" x14ac:dyDescent="0.25">
      <c r="B128" s="32" t="str">
        <f>IF(ISBLANK('по операциям'!A125),"",'по операциям'!A125)</f>
        <v/>
      </c>
      <c r="C128" s="4" t="str">
        <f>IF(ISBLANK('по операциям'!B125),"",'по операциям'!B125)</f>
        <v>Входящий счет на оплату</v>
      </c>
      <c r="D128" s="4">
        <f>IF(ISBLANK('по операциям'!C125),"",'по операциям'!C125)</f>
        <v>4</v>
      </c>
      <c r="E128" s="4">
        <f>IF(ISBLANK('по операциям'!D125),"",'по операциям'!D125)</f>
        <v>0</v>
      </c>
      <c r="F128" s="4">
        <f t="shared" si="1"/>
        <v>0</v>
      </c>
    </row>
    <row r="129" spans="1:7" x14ac:dyDescent="0.25">
      <c r="B129" s="32" t="str">
        <f>IF(ISBLANK('по операциям'!A126),"",'по операциям'!A126)</f>
        <v/>
      </c>
      <c r="C129" s="4" t="str">
        <f>IF(ISBLANK('по операциям'!B126),"",'по операциям'!B126)</f>
        <v>Закрытие февраля 2019 года</v>
      </c>
      <c r="D129" s="4">
        <f>IF(ISBLANK('по операциям'!C126),"",'по операциям'!C126)</f>
        <v>1</v>
      </c>
      <c r="E129" s="4" t="str">
        <f>IF(ISBLANK('по операциям'!D126),"",'по операциям'!D126)</f>
        <v/>
      </c>
      <c r="F129" s="4">
        <f t="shared" si="1"/>
        <v>1</v>
      </c>
    </row>
    <row r="130" spans="1:7" x14ac:dyDescent="0.25">
      <c r="B130" s="32" t="str">
        <f>IF(ISBLANK('по операциям'!A127),"",'по операциям'!A127)</f>
        <v/>
      </c>
      <c r="C130" s="4" t="str">
        <f>IF(ISBLANK('по операциям'!B127),"",'по операциям'!B127)</f>
        <v>Исходящее платежное поручение</v>
      </c>
      <c r="D130" s="4">
        <f>IF(ISBLANK('по операциям'!C127),"",'по операциям'!C127)</f>
        <v>5</v>
      </c>
      <c r="E130" s="4" t="str">
        <f>IF(ISBLANK('по операциям'!D127),"",'по операциям'!D127)</f>
        <v/>
      </c>
      <c r="F130" s="4">
        <f t="shared" si="1"/>
        <v>5</v>
      </c>
    </row>
    <row r="131" spans="1:7" x14ac:dyDescent="0.25">
      <c r="B131" s="32" t="str">
        <f>IF(ISBLANK('по операциям'!A128),"",'по операциям'!A128)</f>
        <v/>
      </c>
      <c r="C131" s="4" t="str">
        <f>IF(ISBLANK('по операциям'!B128),"",'по операциям'!B128)</f>
        <v>Начисление амортизации ОС</v>
      </c>
      <c r="D131" s="4">
        <f>IF(ISBLANK('по операциям'!C128),"",'по операциям'!C128)</f>
        <v>1</v>
      </c>
      <c r="E131" s="4" t="str">
        <f>IF(ISBLANK('по операциям'!D128),"",'по операциям'!D128)</f>
        <v/>
      </c>
      <c r="F131" s="4">
        <f t="shared" si="1"/>
        <v>1</v>
      </c>
    </row>
    <row r="132" spans="1:7" x14ac:dyDescent="0.25">
      <c r="B132" s="32" t="str">
        <f>IF(ISBLANK('по операциям'!A129),"",'по операциям'!A129)</f>
        <v/>
      </c>
      <c r="C132" s="4" t="str">
        <f>IF(ISBLANK('по операциям'!B129),"",'по операциям'!B129)</f>
        <v>Уплата налогов и взносов</v>
      </c>
      <c r="D132" s="4">
        <f>IF(ISBLANK('по операциям'!C129),"",'по операциям'!C129)</f>
        <v>5</v>
      </c>
      <c r="E132" s="4" t="str">
        <f>IF(ISBLANK('по операциям'!D129),"",'по операциям'!D129)</f>
        <v/>
      </c>
      <c r="F132" s="4">
        <f t="shared" si="1"/>
        <v>5</v>
      </c>
    </row>
    <row r="133" spans="1:7" x14ac:dyDescent="0.25">
      <c r="B133" s="32">
        <f>IF(ISBLANK('по операциям'!A130),"",'по операциям'!A130)</f>
        <v>43466</v>
      </c>
      <c r="C133" s="4" t="str">
        <f>IF(ISBLANK('по операциям'!B130),"",'по операциям'!B130)</f>
        <v/>
      </c>
      <c r="D133" s="4" t="str">
        <f>IF(ISBLANK('по операциям'!C130),"",'по операциям'!C130)</f>
        <v/>
      </c>
      <c r="E133" s="4" t="str">
        <f>IF(ISBLANK('по операциям'!D130),"",'по операциям'!D130)</f>
        <v/>
      </c>
      <c r="F133" s="4" t="str">
        <f t="shared" si="1"/>
        <v/>
      </c>
      <c r="G133">
        <f>SUM(F134:F141)</f>
        <v>21</v>
      </c>
    </row>
    <row r="134" spans="1:7" x14ac:dyDescent="0.25">
      <c r="B134" s="32" t="str">
        <f>IF(ISBLANK('по операциям'!A131),"",'по операциям'!A131)</f>
        <v/>
      </c>
      <c r="C134" s="4" t="str">
        <f>IF(ISBLANK('по операциям'!B131),"",'по операциям'!B131)</f>
        <v>Банковский ордер</v>
      </c>
      <c r="D134" s="4">
        <f>IF(ISBLANK('по операциям'!C131),"",'по операциям'!C131)</f>
        <v>2</v>
      </c>
      <c r="E134" s="4" t="str">
        <f>IF(ISBLANK('по операциям'!D131),"",'по операциям'!D131)</f>
        <v/>
      </c>
      <c r="F134" s="4">
        <f t="shared" si="1"/>
        <v>2</v>
      </c>
    </row>
    <row r="135" spans="1:7" x14ac:dyDescent="0.25">
      <c r="B135" s="32" t="str">
        <f>IF(ISBLANK('по операциям'!A132),"",'по операциям'!A132)</f>
        <v/>
      </c>
      <c r="C135" s="4" t="str">
        <f>IF(ISBLANK('по операциям'!B132),"",'по операциям'!B132)</f>
        <v>Бухгалтерская справка</v>
      </c>
      <c r="D135" s="4">
        <f>IF(ISBLANK('по операциям'!C132),"",'по операциям'!C132)</f>
        <v>2</v>
      </c>
      <c r="E135" s="4" t="str">
        <f>IF(ISBLANK('по операциям'!D132),"",'по операциям'!D132)</f>
        <v/>
      </c>
      <c r="F135" s="4">
        <f t="shared" ref="F135:F141" si="2">IF(E135="",D135,D135*E135)</f>
        <v>2</v>
      </c>
    </row>
    <row r="136" spans="1:7" x14ac:dyDescent="0.25">
      <c r="B136" s="32" t="str">
        <f>IF(ISBLANK('по операциям'!A133),"",'по операциям'!A133)</f>
        <v/>
      </c>
      <c r="C136" s="4" t="str">
        <f>IF(ISBLANK('по операциям'!B133),"",'по операциям'!B133)</f>
        <v>Входящий акт приемки услуг</v>
      </c>
      <c r="D136" s="4">
        <f>IF(ISBLANK('по операциям'!C133),"",'по операциям'!C133)</f>
        <v>3</v>
      </c>
      <c r="E136" s="4" t="str">
        <f>IF(ISBLANK('по операциям'!D133),"",'по операциям'!D133)</f>
        <v/>
      </c>
      <c r="F136" s="4">
        <f t="shared" si="2"/>
        <v>3</v>
      </c>
    </row>
    <row r="137" spans="1:7" x14ac:dyDescent="0.25">
      <c r="B137" s="32" t="str">
        <f>IF(ISBLANK('по операциям'!A134),"",'по операциям'!A134)</f>
        <v/>
      </c>
      <c r="C137" s="4" t="str">
        <f>IF(ISBLANK('по операциям'!B134),"",'по операциям'!B134)</f>
        <v>Входящий счет на оплату</v>
      </c>
      <c r="D137" s="4">
        <f>IF(ISBLANK('по операциям'!C134),"",'по операциям'!C134)</f>
        <v>6</v>
      </c>
      <c r="E137" s="4">
        <f>IF(ISBLANK('по операциям'!D134),"",'по операциям'!D134)</f>
        <v>0</v>
      </c>
      <c r="F137" s="4">
        <f t="shared" si="2"/>
        <v>0</v>
      </c>
    </row>
    <row r="138" spans="1:7" x14ac:dyDescent="0.25">
      <c r="B138" s="32" t="str">
        <f>IF(ISBLANK('по операциям'!A135),"",'по операциям'!A135)</f>
        <v/>
      </c>
      <c r="C138" s="4" t="str">
        <f>IF(ISBLANK('по операциям'!B135),"",'по операциям'!B135)</f>
        <v>Закрытие января 2019 года</v>
      </c>
      <c r="D138" s="4">
        <f>IF(ISBLANK('по операциям'!C135),"",'по операциям'!C135)</f>
        <v>1</v>
      </c>
      <c r="E138" s="4" t="str">
        <f>IF(ISBLANK('по операциям'!D135),"",'по операциям'!D135)</f>
        <v/>
      </c>
      <c r="F138" s="4">
        <f t="shared" si="2"/>
        <v>1</v>
      </c>
    </row>
    <row r="139" spans="1:7" x14ac:dyDescent="0.25">
      <c r="B139" s="32" t="str">
        <f>IF(ISBLANK('по операциям'!A136),"",'по операциям'!A136)</f>
        <v/>
      </c>
      <c r="C139" s="4" t="str">
        <f>IF(ISBLANK('по операциям'!B136),"",'по операциям'!B136)</f>
        <v>Исходящее платежное поручение</v>
      </c>
      <c r="D139" s="4">
        <f>IF(ISBLANK('по операциям'!C136),"",'по операциям'!C136)</f>
        <v>8</v>
      </c>
      <c r="E139" s="4" t="str">
        <f>IF(ISBLANK('по операциям'!D136),"",'по операциям'!D136)</f>
        <v/>
      </c>
      <c r="F139" s="4">
        <f t="shared" si="2"/>
        <v>8</v>
      </c>
    </row>
    <row r="140" spans="1:7" x14ac:dyDescent="0.25">
      <c r="B140" s="32" t="str">
        <f>IF(ISBLANK('по операциям'!A137),"",'по операциям'!A137)</f>
        <v/>
      </c>
      <c r="C140" s="4" t="str">
        <f>IF(ISBLANK('по операциям'!B137),"",'по операциям'!B137)</f>
        <v>Начисление амортизации ОС</v>
      </c>
      <c r="D140" s="4">
        <f>IF(ISBLANK('по операциям'!C137),"",'по операциям'!C137)</f>
        <v>1</v>
      </c>
      <c r="E140" s="4" t="str">
        <f>IF(ISBLANK('по операциям'!D137),"",'по операциям'!D137)</f>
        <v/>
      </c>
      <c r="F140" s="4">
        <f t="shared" si="2"/>
        <v>1</v>
      </c>
    </row>
    <row r="141" spans="1:7" x14ac:dyDescent="0.25">
      <c r="B141" s="32" t="str">
        <f>IF(ISBLANK('по операциям'!A138),"",'по операциям'!A138)</f>
        <v/>
      </c>
      <c r="C141" s="4" t="str">
        <f>IF(ISBLANK('по операциям'!B138),"",'по операциям'!B138)</f>
        <v>Уплата налогов и взносов</v>
      </c>
      <c r="D141" s="4">
        <f>IF(ISBLANK('по операциям'!C138),"",'по операциям'!C138)</f>
        <v>4</v>
      </c>
      <c r="E141" s="4" t="str">
        <f>IF(ISBLANK('по операциям'!D138),"",'по операциям'!D138)</f>
        <v/>
      </c>
      <c r="F141" s="4">
        <f t="shared" si="2"/>
        <v>4</v>
      </c>
    </row>
    <row r="142" spans="1:7" x14ac:dyDescent="0.25">
      <c r="B142" s="36" t="s">
        <v>82</v>
      </c>
      <c r="C142" s="29"/>
      <c r="G142">
        <f>SUBTOTAL(109,Таблица525[Итого операций])</f>
        <v>416</v>
      </c>
    </row>
    <row r="143" spans="1:7" x14ac:dyDescent="0.25">
      <c r="C143" s="27"/>
    </row>
    <row r="144" spans="1:7" x14ac:dyDescent="0.25">
      <c r="A144" s="19" t="s">
        <v>76</v>
      </c>
      <c r="B144" s="34"/>
      <c r="C144" s="28"/>
      <c r="D144" s="20" t="s">
        <v>77</v>
      </c>
      <c r="E144" s="17"/>
      <c r="F144" s="17"/>
      <c r="G144" s="17"/>
    </row>
    <row r="145" spans="1:7" x14ac:dyDescent="0.25">
      <c r="A145" s="38" t="s">
        <v>83</v>
      </c>
      <c r="B145" s="34"/>
      <c r="C145" s="28"/>
      <c r="D145" s="22" t="s">
        <v>78</v>
      </c>
      <c r="E145" s="17"/>
      <c r="F145" s="17"/>
      <c r="G145" s="17"/>
    </row>
    <row r="146" spans="1:7" x14ac:dyDescent="0.25">
      <c r="A146" s="17" t="s">
        <v>30</v>
      </c>
      <c r="B146" s="34"/>
      <c r="C146" s="28"/>
      <c r="D146" s="22" t="s">
        <v>30</v>
      </c>
      <c r="E146" s="17"/>
      <c r="F146" s="17"/>
      <c r="G146" s="17"/>
    </row>
    <row r="147" spans="1:7" x14ac:dyDescent="0.25">
      <c r="A147" s="17"/>
      <c r="B147" s="34"/>
      <c r="C147" s="28"/>
      <c r="D147" s="21"/>
      <c r="E147" s="17"/>
      <c r="F147" s="17"/>
      <c r="G147" s="17"/>
    </row>
    <row r="148" spans="1:7" ht="45" x14ac:dyDescent="0.25">
      <c r="A148" s="39" t="s">
        <v>79</v>
      </c>
      <c r="B148" s="35"/>
      <c r="C148" s="40" t="s">
        <v>84</v>
      </c>
      <c r="D148" s="22" t="s">
        <v>79</v>
      </c>
      <c r="E148" s="22"/>
      <c r="F148" s="23" t="s">
        <v>80</v>
      </c>
      <c r="G148" s="23"/>
    </row>
    <row r="149" spans="1:7" x14ac:dyDescent="0.25">
      <c r="A149" s="17"/>
      <c r="B149" s="34"/>
      <c r="C149" s="28"/>
      <c r="D149" s="21"/>
      <c r="E149" s="22"/>
      <c r="F149" s="22"/>
      <c r="G149" s="17"/>
    </row>
    <row r="150" spans="1:7" x14ac:dyDescent="0.25">
      <c r="A150" s="17"/>
      <c r="B150" s="34"/>
      <c r="C150" s="28"/>
      <c r="D150" s="21"/>
      <c r="E150" s="17"/>
      <c r="F150" s="17"/>
      <c r="G150" s="17"/>
    </row>
    <row r="151" spans="1:7" x14ac:dyDescent="0.25">
      <c r="A151" s="17"/>
      <c r="B151" s="34"/>
      <c r="C151" s="28" t="s">
        <v>81</v>
      </c>
      <c r="D151" s="21"/>
      <c r="E151" s="17"/>
      <c r="F151" s="17" t="s">
        <v>81</v>
      </c>
      <c r="G151" s="17"/>
    </row>
  </sheetData>
  <mergeCells count="2">
    <mergeCell ref="A1:G1"/>
    <mergeCell ref="A2:G2"/>
  </mergeCells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workbookViewId="0">
      <selection activeCell="H26" sqref="H26"/>
    </sheetView>
  </sheetViews>
  <sheetFormatPr defaultRowHeight="15" x14ac:dyDescent="0.25"/>
  <cols>
    <col min="1" max="1" width="17.28515625" bestFit="1" customWidth="1"/>
    <col min="2" max="2" width="24.85546875" bestFit="1" customWidth="1"/>
    <col min="3" max="3" width="20" customWidth="1"/>
  </cols>
  <sheetData>
    <row r="1" spans="1:3" ht="31.5" customHeight="1" x14ac:dyDescent="0.25"/>
    <row r="2" spans="1:3" ht="12.75" customHeight="1" x14ac:dyDescent="0.3">
      <c r="A2" s="13"/>
      <c r="B2" s="13"/>
      <c r="C2" s="13"/>
    </row>
    <row r="3" spans="1:3" ht="27.75" customHeight="1" x14ac:dyDescent="0.25"/>
    <row r="16" spans="1:3" x14ac:dyDescent="0.25">
      <c r="A16" s="6"/>
    </row>
    <row r="17" spans="1:3" x14ac:dyDescent="0.25">
      <c r="A17" s="6"/>
    </row>
    <row r="28" spans="1:3" ht="17.25" x14ac:dyDescent="0.3">
      <c r="A28" s="44" t="s">
        <v>47</v>
      </c>
      <c r="B28" s="44"/>
      <c r="C28" s="44"/>
    </row>
    <row r="30" spans="1:3" x14ac:dyDescent="0.25">
      <c r="A30" s="5" t="s">
        <v>50</v>
      </c>
      <c r="B30" s="3" t="s">
        <v>53</v>
      </c>
      <c r="C30" t="s">
        <v>54</v>
      </c>
    </row>
    <row r="31" spans="1:3" x14ac:dyDescent="0.25">
      <c r="A31" s="9">
        <v>43466</v>
      </c>
      <c r="B31">
        <v>27</v>
      </c>
      <c r="C31">
        <v>20</v>
      </c>
    </row>
    <row r="32" spans="1:3" x14ac:dyDescent="0.25">
      <c r="A32" s="9">
        <v>43497</v>
      </c>
      <c r="B32">
        <v>23</v>
      </c>
      <c r="C32">
        <v>18</v>
      </c>
    </row>
    <row r="33" spans="1:3" x14ac:dyDescent="0.25">
      <c r="A33" s="9">
        <v>43525</v>
      </c>
      <c r="B33">
        <v>21</v>
      </c>
      <c r="C33">
        <v>16</v>
      </c>
    </row>
    <row r="34" spans="1:3" x14ac:dyDescent="0.25">
      <c r="A34" s="9">
        <v>43556</v>
      </c>
      <c r="B34">
        <v>31</v>
      </c>
      <c r="C34">
        <v>30</v>
      </c>
    </row>
    <row r="35" spans="1:3" x14ac:dyDescent="0.25">
      <c r="A35" s="9">
        <v>43586</v>
      </c>
      <c r="B35">
        <v>10</v>
      </c>
      <c r="C35">
        <v>8</v>
      </c>
    </row>
    <row r="36" spans="1:3" x14ac:dyDescent="0.25">
      <c r="A36" s="9">
        <v>43617</v>
      </c>
      <c r="B36">
        <v>49</v>
      </c>
      <c r="C36">
        <v>38</v>
      </c>
    </row>
    <row r="37" spans="1:3" x14ac:dyDescent="0.25">
      <c r="A37" s="9">
        <v>43647</v>
      </c>
      <c r="B37">
        <v>46</v>
      </c>
      <c r="C37">
        <v>36</v>
      </c>
    </row>
    <row r="38" spans="1:3" x14ac:dyDescent="0.25">
      <c r="A38" s="9">
        <v>43678</v>
      </c>
      <c r="B38">
        <v>32</v>
      </c>
      <c r="C38">
        <v>27</v>
      </c>
    </row>
    <row r="39" spans="1:3" x14ac:dyDescent="0.25">
      <c r="A39" s="9">
        <v>43709</v>
      </c>
      <c r="B39">
        <v>29</v>
      </c>
      <c r="C39">
        <v>25</v>
      </c>
    </row>
    <row r="40" spans="1:3" x14ac:dyDescent="0.25">
      <c r="A40" s="9">
        <v>43739</v>
      </c>
      <c r="B40">
        <v>36</v>
      </c>
      <c r="C40">
        <v>21</v>
      </c>
    </row>
    <row r="41" spans="1:3" x14ac:dyDescent="0.25">
      <c r="A41" s="9">
        <v>43770</v>
      </c>
      <c r="B41">
        <v>30</v>
      </c>
      <c r="C41">
        <v>16</v>
      </c>
    </row>
    <row r="42" spans="1:3" x14ac:dyDescent="0.25">
      <c r="A42" s="9">
        <v>43800</v>
      </c>
      <c r="B42">
        <v>11</v>
      </c>
      <c r="C42">
        <v>90</v>
      </c>
    </row>
  </sheetData>
  <mergeCells count="1">
    <mergeCell ref="A28:C28"/>
  </mergeCells>
  <pageMargins left="0.7" right="0.7" top="0.75" bottom="0.75" header="0.3" footer="0.3"/>
  <pageSetup paperSize="9" orientation="portrait" horizontalDpi="1200" verticalDpi="1200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8:F45"/>
  <sheetViews>
    <sheetView workbookViewId="0">
      <selection activeCell="M30" sqref="M30"/>
    </sheetView>
  </sheetViews>
  <sheetFormatPr defaultRowHeight="15" x14ac:dyDescent="0.25"/>
  <cols>
    <col min="1" max="1" width="17" customWidth="1"/>
    <col min="2" max="2" width="12.28515625" customWidth="1"/>
    <col min="3" max="3" width="24.140625" customWidth="1"/>
    <col min="4" max="5" width="12.140625" customWidth="1"/>
    <col min="6" max="6" width="19.7109375" customWidth="1"/>
  </cols>
  <sheetData>
    <row r="18" spans="1:6" x14ac:dyDescent="0.25">
      <c r="A18" s="1"/>
    </row>
    <row r="19" spans="1:6" x14ac:dyDescent="0.25">
      <c r="A19" s="1"/>
    </row>
    <row r="20" spans="1:6" x14ac:dyDescent="0.25">
      <c r="A20" s="1"/>
    </row>
    <row r="21" spans="1:6" x14ac:dyDescent="0.25">
      <c r="A21" s="1"/>
    </row>
    <row r="22" spans="1:6" x14ac:dyDescent="0.25">
      <c r="A22" s="1"/>
    </row>
    <row r="23" spans="1:6" x14ac:dyDescent="0.25">
      <c r="A23" s="1"/>
    </row>
    <row r="24" spans="1:6" x14ac:dyDescent="0.25">
      <c r="A24" s="6"/>
    </row>
    <row r="25" spans="1:6" x14ac:dyDescent="0.25">
      <c r="A25" s="6"/>
    </row>
    <row r="26" spans="1:6" x14ac:dyDescent="0.25">
      <c r="A26" s="6"/>
    </row>
    <row r="27" spans="1:6" x14ac:dyDescent="0.25">
      <c r="A27" s="6"/>
    </row>
    <row r="28" spans="1:6" x14ac:dyDescent="0.25">
      <c r="A28" s="6"/>
    </row>
    <row r="29" spans="1:6" ht="17.25" x14ac:dyDescent="0.3">
      <c r="A29" s="41" t="s">
        <v>48</v>
      </c>
      <c r="B29" s="41"/>
      <c r="C29" s="41"/>
      <c r="D29" s="41"/>
      <c r="E29" s="41"/>
      <c r="F29" s="41"/>
    </row>
    <row r="30" spans="1:6" ht="17.25" x14ac:dyDescent="0.3">
      <c r="A30" s="12"/>
      <c r="B30" s="12"/>
      <c r="C30" s="12"/>
      <c r="D30" s="12"/>
      <c r="E30" s="12"/>
      <c r="F30" s="12"/>
    </row>
    <row r="31" spans="1:6" x14ac:dyDescent="0.25">
      <c r="A31" s="5" t="s">
        <v>50</v>
      </c>
      <c r="B31" s="3" t="s">
        <v>51</v>
      </c>
      <c r="C31" s="3" t="s">
        <v>28</v>
      </c>
      <c r="D31" s="3" t="s">
        <v>30</v>
      </c>
      <c r="E31" s="3" t="s">
        <v>32</v>
      </c>
      <c r="F31" s="3" t="s">
        <v>52</v>
      </c>
    </row>
    <row r="32" spans="1:6" x14ac:dyDescent="0.25">
      <c r="A32" s="9">
        <v>43466</v>
      </c>
      <c r="B32">
        <v>13</v>
      </c>
      <c r="C32">
        <v>4</v>
      </c>
      <c r="D32">
        <v>6</v>
      </c>
      <c r="E32">
        <v>4</v>
      </c>
      <c r="F32">
        <v>27</v>
      </c>
    </row>
    <row r="33" spans="1:6" x14ac:dyDescent="0.25">
      <c r="A33" s="9">
        <v>43497</v>
      </c>
      <c r="B33">
        <v>13</v>
      </c>
      <c r="C33">
        <v>3</v>
      </c>
      <c r="D33">
        <v>5</v>
      </c>
      <c r="E33">
        <v>2</v>
      </c>
      <c r="F33">
        <v>23</v>
      </c>
    </row>
    <row r="34" spans="1:6" x14ac:dyDescent="0.25">
      <c r="A34" s="9">
        <v>43525</v>
      </c>
      <c r="B34">
        <v>10</v>
      </c>
      <c r="C34">
        <v>3</v>
      </c>
      <c r="D34">
        <v>5</v>
      </c>
      <c r="E34">
        <v>3</v>
      </c>
      <c r="F34">
        <v>21</v>
      </c>
    </row>
    <row r="35" spans="1:6" x14ac:dyDescent="0.25">
      <c r="A35" s="9">
        <v>43556</v>
      </c>
      <c r="B35">
        <v>7</v>
      </c>
      <c r="C35">
        <v>4</v>
      </c>
      <c r="D35">
        <v>7</v>
      </c>
      <c r="E35">
        <v>13</v>
      </c>
      <c r="F35">
        <v>31</v>
      </c>
    </row>
    <row r="36" spans="1:6" x14ac:dyDescent="0.25">
      <c r="A36" s="9">
        <v>43586</v>
      </c>
      <c r="B36">
        <v>1</v>
      </c>
      <c r="C36">
        <v>1</v>
      </c>
      <c r="D36">
        <v>2</v>
      </c>
      <c r="E36">
        <v>6</v>
      </c>
      <c r="F36">
        <v>10</v>
      </c>
    </row>
    <row r="37" spans="1:6" x14ac:dyDescent="0.25">
      <c r="A37" s="9">
        <v>43617</v>
      </c>
      <c r="B37">
        <v>4</v>
      </c>
      <c r="C37">
        <v>5</v>
      </c>
      <c r="D37">
        <v>8</v>
      </c>
      <c r="E37">
        <v>32</v>
      </c>
      <c r="F37">
        <v>49</v>
      </c>
    </row>
    <row r="38" spans="1:6" x14ac:dyDescent="0.25">
      <c r="A38" s="9">
        <v>43647</v>
      </c>
      <c r="B38">
        <v>6</v>
      </c>
      <c r="C38">
        <v>5</v>
      </c>
      <c r="D38">
        <v>7</v>
      </c>
      <c r="E38">
        <v>28</v>
      </c>
      <c r="F38">
        <v>46</v>
      </c>
    </row>
    <row r="39" spans="1:6" x14ac:dyDescent="0.25">
      <c r="A39" s="9">
        <v>43678</v>
      </c>
      <c r="B39">
        <v>7</v>
      </c>
      <c r="C39">
        <v>5</v>
      </c>
      <c r="D39">
        <v>5</v>
      </c>
      <c r="E39">
        <v>15</v>
      </c>
      <c r="F39">
        <v>32</v>
      </c>
    </row>
    <row r="40" spans="1:6" x14ac:dyDescent="0.25">
      <c r="A40" s="9">
        <v>43709</v>
      </c>
      <c r="B40">
        <v>9</v>
      </c>
      <c r="C40">
        <v>3</v>
      </c>
      <c r="D40">
        <v>15</v>
      </c>
      <c r="E40">
        <v>2</v>
      </c>
      <c r="F40">
        <v>29</v>
      </c>
    </row>
    <row r="41" spans="1:6" x14ac:dyDescent="0.25">
      <c r="A41" s="9">
        <v>43739</v>
      </c>
      <c r="B41">
        <v>3</v>
      </c>
      <c r="C41">
        <v>3</v>
      </c>
      <c r="D41">
        <v>27</v>
      </c>
      <c r="E41">
        <v>3</v>
      </c>
      <c r="F41">
        <v>36</v>
      </c>
    </row>
    <row r="42" spans="1:6" x14ac:dyDescent="0.25">
      <c r="A42" s="9">
        <v>43770</v>
      </c>
      <c r="B42">
        <v>3</v>
      </c>
      <c r="C42">
        <v>6</v>
      </c>
      <c r="D42">
        <v>7</v>
      </c>
      <c r="E42">
        <v>2</v>
      </c>
      <c r="F42">
        <v>18</v>
      </c>
    </row>
    <row r="43" spans="1:6" x14ac:dyDescent="0.25">
      <c r="A43" s="9">
        <v>43800</v>
      </c>
      <c r="B43">
        <v>10</v>
      </c>
      <c r="C43">
        <v>7</v>
      </c>
      <c r="D43">
        <v>3</v>
      </c>
      <c r="E43">
        <v>3</v>
      </c>
      <c r="F43">
        <v>23</v>
      </c>
    </row>
    <row r="44" spans="1:6" x14ac:dyDescent="0.25">
      <c r="A44" s="6" t="s">
        <v>43</v>
      </c>
      <c r="B44">
        <v>34</v>
      </c>
      <c r="C44">
        <v>56</v>
      </c>
    </row>
    <row r="45" spans="1:6" x14ac:dyDescent="0.25">
      <c r="A45" s="6">
        <v>43862</v>
      </c>
      <c r="B45" t="s">
        <v>44</v>
      </c>
      <c r="C45" t="s">
        <v>45</v>
      </c>
    </row>
  </sheetData>
  <mergeCells count="1">
    <mergeCell ref="A29:F29"/>
  </mergeCells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J44"/>
  <sheetViews>
    <sheetView tabSelected="1" workbookViewId="0">
      <selection activeCell="M28" sqref="M28"/>
    </sheetView>
  </sheetViews>
  <sheetFormatPr defaultRowHeight="15" x14ac:dyDescent="0.25"/>
  <cols>
    <col min="1" max="1" width="17" customWidth="1"/>
    <col min="2" max="2" width="19.7109375" customWidth="1"/>
    <col min="3" max="4" width="17" customWidth="1"/>
    <col min="5" max="5" width="15.7109375" customWidth="1"/>
    <col min="6" max="6" width="14" customWidth="1"/>
    <col min="7" max="7" width="18" customWidth="1"/>
    <col min="8" max="8" width="14.42578125" customWidth="1"/>
    <col min="9" max="9" width="15.5703125" customWidth="1"/>
    <col min="10" max="10" width="14" customWidth="1"/>
  </cols>
  <sheetData>
    <row r="16" spans="1:1" x14ac:dyDescent="0.25">
      <c r="A16" s="10"/>
    </row>
    <row r="17" spans="1:10" x14ac:dyDescent="0.25">
      <c r="A17" s="10"/>
    </row>
    <row r="30" spans="1:10" ht="17.25" x14ac:dyDescent="0.3">
      <c r="A30" s="41" t="s">
        <v>49</v>
      </c>
      <c r="B30" s="41"/>
      <c r="C30" s="41"/>
      <c r="D30" s="41"/>
      <c r="E30" s="41"/>
      <c r="F30" s="41"/>
      <c r="G30" s="41"/>
      <c r="H30" s="41"/>
      <c r="I30" s="41"/>
      <c r="J30" s="41"/>
    </row>
    <row r="31" spans="1:10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</row>
    <row r="32" spans="1:10" x14ac:dyDescent="0.25">
      <c r="A32" s="5" t="s">
        <v>50</v>
      </c>
      <c r="B32" s="3" t="s">
        <v>29</v>
      </c>
      <c r="C32" s="7" t="s">
        <v>27</v>
      </c>
      <c r="D32" s="3" t="s">
        <v>31</v>
      </c>
      <c r="E32" s="3" t="s">
        <v>26</v>
      </c>
      <c r="F32" s="7" t="s">
        <v>35</v>
      </c>
      <c r="G32" s="3" t="s">
        <v>36</v>
      </c>
      <c r="H32" s="7" t="s">
        <v>33</v>
      </c>
      <c r="I32" s="7" t="s">
        <v>34</v>
      </c>
      <c r="J32" s="3" t="s">
        <v>52</v>
      </c>
    </row>
    <row r="33" spans="1:10" x14ac:dyDescent="0.25">
      <c r="A33" s="9">
        <v>43466</v>
      </c>
      <c r="B33">
        <v>6</v>
      </c>
      <c r="C33">
        <v>4</v>
      </c>
      <c r="D33">
        <v>4</v>
      </c>
      <c r="E33">
        <v>13</v>
      </c>
      <c r="F33">
        <v>27</v>
      </c>
      <c r="G33">
        <v>4</v>
      </c>
      <c r="H33">
        <v>4</v>
      </c>
      <c r="I33">
        <v>4</v>
      </c>
      <c r="J33">
        <f>SUM(B33:I33)</f>
        <v>66</v>
      </c>
    </row>
    <row r="34" spans="1:10" x14ac:dyDescent="0.25">
      <c r="A34" s="9">
        <v>43497</v>
      </c>
      <c r="B34">
        <v>5</v>
      </c>
      <c r="C34">
        <v>3</v>
      </c>
      <c r="D34">
        <v>2</v>
      </c>
      <c r="E34">
        <v>13</v>
      </c>
      <c r="F34">
        <v>23</v>
      </c>
      <c r="G34">
        <v>2</v>
      </c>
      <c r="H34">
        <v>2</v>
      </c>
      <c r="I34">
        <v>2</v>
      </c>
      <c r="J34">
        <f t="shared" ref="J34:J44" si="0">SUM(B34:I34)</f>
        <v>52</v>
      </c>
    </row>
    <row r="35" spans="1:10" x14ac:dyDescent="0.25">
      <c r="A35" s="9">
        <v>43525</v>
      </c>
      <c r="B35">
        <v>5</v>
      </c>
      <c r="C35">
        <v>3</v>
      </c>
      <c r="D35">
        <v>3</v>
      </c>
      <c r="E35">
        <v>10</v>
      </c>
      <c r="F35">
        <v>21</v>
      </c>
      <c r="G35">
        <v>3</v>
      </c>
      <c r="H35">
        <v>3</v>
      </c>
      <c r="I35">
        <v>3</v>
      </c>
      <c r="J35">
        <f t="shared" si="0"/>
        <v>51</v>
      </c>
    </row>
    <row r="36" spans="1:10" x14ac:dyDescent="0.25">
      <c r="A36" s="9">
        <v>43556</v>
      </c>
      <c r="B36">
        <v>7</v>
      </c>
      <c r="C36">
        <v>4</v>
      </c>
      <c r="D36">
        <v>13</v>
      </c>
      <c r="E36">
        <v>7</v>
      </c>
      <c r="F36">
        <v>31</v>
      </c>
      <c r="G36">
        <v>13</v>
      </c>
      <c r="H36">
        <v>13</v>
      </c>
      <c r="I36">
        <v>13</v>
      </c>
      <c r="J36">
        <f t="shared" si="0"/>
        <v>101</v>
      </c>
    </row>
    <row r="37" spans="1:10" x14ac:dyDescent="0.25">
      <c r="A37" s="9">
        <v>43586</v>
      </c>
      <c r="B37">
        <v>2</v>
      </c>
      <c r="C37">
        <v>1</v>
      </c>
      <c r="D37">
        <v>6</v>
      </c>
      <c r="E37">
        <v>1</v>
      </c>
      <c r="F37">
        <v>10</v>
      </c>
      <c r="G37">
        <v>34</v>
      </c>
      <c r="H37">
        <v>3</v>
      </c>
      <c r="I37">
        <v>6</v>
      </c>
      <c r="J37">
        <f t="shared" si="0"/>
        <v>63</v>
      </c>
    </row>
    <row r="38" spans="1:10" x14ac:dyDescent="0.25">
      <c r="A38" s="9">
        <v>43617</v>
      </c>
      <c r="B38">
        <v>8</v>
      </c>
      <c r="C38">
        <v>5</v>
      </c>
      <c r="D38">
        <v>32</v>
      </c>
      <c r="E38">
        <v>4</v>
      </c>
      <c r="F38">
        <v>49</v>
      </c>
      <c r="G38">
        <v>4</v>
      </c>
      <c r="H38">
        <v>66</v>
      </c>
      <c r="I38">
        <v>32</v>
      </c>
      <c r="J38">
        <f t="shared" si="0"/>
        <v>200</v>
      </c>
    </row>
    <row r="39" spans="1:10" x14ac:dyDescent="0.25">
      <c r="A39" s="9">
        <v>43647</v>
      </c>
      <c r="B39">
        <v>7</v>
      </c>
      <c r="C39">
        <v>5</v>
      </c>
      <c r="D39">
        <v>28</v>
      </c>
      <c r="E39">
        <v>6</v>
      </c>
      <c r="F39">
        <v>46</v>
      </c>
      <c r="G39">
        <v>67</v>
      </c>
      <c r="H39">
        <v>2</v>
      </c>
      <c r="I39">
        <v>7</v>
      </c>
      <c r="J39">
        <f t="shared" si="0"/>
        <v>168</v>
      </c>
    </row>
    <row r="40" spans="1:10" x14ac:dyDescent="0.25">
      <c r="A40" s="9">
        <v>43678</v>
      </c>
      <c r="B40">
        <v>5</v>
      </c>
      <c r="C40">
        <v>5</v>
      </c>
      <c r="D40">
        <v>15</v>
      </c>
      <c r="E40">
        <v>7</v>
      </c>
      <c r="F40">
        <v>32</v>
      </c>
      <c r="G40">
        <v>15</v>
      </c>
      <c r="H40">
        <v>15</v>
      </c>
      <c r="I40">
        <v>1</v>
      </c>
      <c r="J40">
        <f t="shared" si="0"/>
        <v>95</v>
      </c>
    </row>
    <row r="41" spans="1:10" x14ac:dyDescent="0.25">
      <c r="A41" s="9">
        <v>43709</v>
      </c>
      <c r="B41">
        <v>15</v>
      </c>
      <c r="C41">
        <v>3</v>
      </c>
      <c r="D41">
        <v>2</v>
      </c>
      <c r="E41">
        <v>9</v>
      </c>
      <c r="F41">
        <v>29</v>
      </c>
      <c r="G41">
        <v>2</v>
      </c>
      <c r="H41">
        <v>2</v>
      </c>
      <c r="I41">
        <v>2</v>
      </c>
      <c r="J41">
        <f t="shared" si="0"/>
        <v>64</v>
      </c>
    </row>
    <row r="42" spans="1:10" x14ac:dyDescent="0.25">
      <c r="A42" s="9">
        <v>43739</v>
      </c>
      <c r="B42">
        <v>27</v>
      </c>
      <c r="C42">
        <v>3</v>
      </c>
      <c r="D42">
        <v>3</v>
      </c>
      <c r="E42">
        <v>3</v>
      </c>
      <c r="F42">
        <v>36</v>
      </c>
      <c r="G42">
        <v>3</v>
      </c>
      <c r="H42">
        <v>3</v>
      </c>
      <c r="I42">
        <v>3</v>
      </c>
      <c r="J42">
        <f t="shared" si="0"/>
        <v>81</v>
      </c>
    </row>
    <row r="43" spans="1:10" x14ac:dyDescent="0.25">
      <c r="A43" s="9">
        <v>43770</v>
      </c>
      <c r="B43">
        <v>7</v>
      </c>
      <c r="C43">
        <v>6</v>
      </c>
      <c r="D43">
        <v>2</v>
      </c>
      <c r="E43">
        <v>3</v>
      </c>
      <c r="F43">
        <v>18</v>
      </c>
      <c r="G43">
        <v>2</v>
      </c>
      <c r="H43">
        <v>2</v>
      </c>
      <c r="I43">
        <v>2</v>
      </c>
      <c r="J43">
        <f t="shared" si="0"/>
        <v>42</v>
      </c>
    </row>
    <row r="44" spans="1:10" x14ac:dyDescent="0.25">
      <c r="A44" s="9">
        <v>43800</v>
      </c>
      <c r="B44">
        <v>3</v>
      </c>
      <c r="C44">
        <v>7</v>
      </c>
      <c r="D44">
        <v>3</v>
      </c>
      <c r="E44">
        <v>10</v>
      </c>
      <c r="F44">
        <v>23</v>
      </c>
      <c r="G44">
        <v>3</v>
      </c>
      <c r="H44">
        <v>3</v>
      </c>
      <c r="I44">
        <v>3</v>
      </c>
      <c r="J44">
        <f t="shared" si="0"/>
        <v>55</v>
      </c>
    </row>
  </sheetData>
  <mergeCells count="1">
    <mergeCell ref="A30:J30"/>
  </mergeCells>
  <hyperlinks>
    <hyperlink ref="H32" r:id="rId1"/>
    <hyperlink ref="I32" r:id="rId2"/>
    <hyperlink ref="C32" r:id="rId3"/>
    <hyperlink ref="F32" r:id="rId4"/>
  </hyperlinks>
  <pageMargins left="0.7" right="0.7" top="0.75" bottom="0.75" header="0.3" footer="0.3"/>
  <drawing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по операциям</vt:lpstr>
      <vt:lpstr>отчет для печати </vt:lpstr>
      <vt:lpstr>сравнение по датам</vt:lpstr>
      <vt:lpstr>по ролям</vt:lpstr>
      <vt:lpstr>по пользователям</vt:lpstr>
      <vt:lpstr>месяц</vt:lpstr>
      <vt:lpstr>роль1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СКБ Контур</dc:creator>
  <cp:lastModifiedBy>Бушуева Виктория Сергеевна</cp:lastModifiedBy>
  <cp:lastPrinted>2020-01-29T12:49:34Z</cp:lastPrinted>
  <dcterms:created xsi:type="dcterms:W3CDTF">2020-01-09T09:20:19Z</dcterms:created>
  <dcterms:modified xsi:type="dcterms:W3CDTF">2020-02-07T10:14:32Z</dcterms:modified>
</cp:coreProperties>
</file>